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juan_bello_digeig_gob_do/Documents/Escritorio/"/>
    </mc:Choice>
  </mc:AlternateContent>
  <xr:revisionPtr revIDLastSave="909" documentId="8_{C34045B4-18DC-4FE1-B682-91804F868AB7}" xr6:coauthVersionLast="47" xr6:coauthVersionMax="47" xr10:uidLastSave="{13BCBA80-0984-479A-8353-A0C8CBEBBAA0}"/>
  <bookViews>
    <workbookView xWindow="-120" yWindow="-120" windowWidth="20730" windowHeight="11160" activeTab="1" xr2:uid="{A8D0DA0D-E0A2-4E85-83B1-26A4202D8072}"/>
  </bookViews>
  <sheets>
    <sheet name="hoja 1" sheetId="3" r:id="rId1"/>
    <sheet name="Hoja 2" sheetId="2" r:id="rId2"/>
  </sheets>
  <definedNames>
    <definedName name="_xlnm._FilterDatabase" localSheetId="0" hidden="1">'hoja 1'!$A$9:$G$9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1" i="3" l="1"/>
  <c r="G140" i="3"/>
  <c r="G139" i="3"/>
  <c r="G138" i="3"/>
  <c r="G137" i="3"/>
  <c r="G136" i="3"/>
  <c r="G135" i="3"/>
  <c r="G134" i="3"/>
  <c r="G133" i="3"/>
  <c r="G132" i="3"/>
  <c r="G131" i="3"/>
  <c r="G130" i="3"/>
  <c r="G62" i="2" l="1"/>
  <c r="G129" i="3" l="1"/>
  <c r="G128" i="3"/>
  <c r="G127" i="3"/>
  <c r="G126" i="3"/>
  <c r="G125" i="3"/>
  <c r="G124" i="3"/>
  <c r="E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F67" i="3"/>
  <c r="G67" i="3" s="1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F10" i="3"/>
  <c r="G10" i="3" s="1"/>
  <c r="G61" i="2"/>
  <c r="G60" i="2"/>
  <c r="G59" i="2"/>
  <c r="G58" i="2"/>
  <c r="G57" i="2"/>
  <c r="G56" i="2"/>
  <c r="G55" i="2"/>
  <c r="G54" i="2"/>
  <c r="F53" i="2"/>
  <c r="G53" i="2" s="1"/>
  <c r="G52" i="2"/>
  <c r="G51" i="2"/>
  <c r="G50" i="2"/>
  <c r="G49" i="2"/>
  <c r="G48" i="2"/>
  <c r="G47" i="2"/>
  <c r="G46" i="2"/>
  <c r="G45" i="2"/>
  <c r="G44" i="2"/>
  <c r="G43" i="2"/>
  <c r="F42" i="2"/>
  <c r="G42" i="2" s="1"/>
  <c r="G41" i="2"/>
  <c r="G40" i="2"/>
  <c r="G39" i="2"/>
  <c r="G38" i="2"/>
  <c r="G37" i="2"/>
  <c r="G36" i="2"/>
  <c r="G35" i="2"/>
  <c r="G34" i="2"/>
  <c r="F33" i="2"/>
  <c r="G33" i="2" s="1"/>
  <c r="G32" i="2"/>
  <c r="F31" i="2"/>
  <c r="G31" i="2" s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F11" i="2"/>
  <c r="G11" i="2" s="1"/>
  <c r="G10" i="2"/>
  <c r="G9" i="2"/>
  <c r="G143" i="3" l="1"/>
  <c r="G63" i="2"/>
</calcChain>
</file>

<file path=xl/sharedStrings.xml><?xml version="1.0" encoding="utf-8"?>
<sst xmlns="http://schemas.openxmlformats.org/spreadsheetml/2006/main" count="204" uniqueCount="199">
  <si>
    <t>FECHA DE ADQUISICIÓN</t>
  </si>
  <si>
    <t>FECHA DE REGISTRO</t>
  </si>
  <si>
    <t>DESCRIPCIÓN</t>
  </si>
  <si>
    <t>CÓDIGO DEL PRODUCTO</t>
  </si>
  <si>
    <t>COSTO UNITARIO</t>
  </si>
  <si>
    <t>STOCK</t>
  </si>
  <si>
    <t>VALOR EXISTENCIAS</t>
  </si>
  <si>
    <t>DETERGENTE EN POLVO  lb</t>
  </si>
  <si>
    <t>ALCOHOL DE MANO GL</t>
  </si>
  <si>
    <t>ATOMIZADOR 32 ONZ</t>
  </si>
  <si>
    <t>AZUCAR BLANCA (PAQ 5 LIB)</t>
  </si>
  <si>
    <t>AZUCAR CREMA (PAQ 5 LIB)</t>
  </si>
  <si>
    <t>ESPONJA PARA FREGAR</t>
  </si>
  <si>
    <t>AZUCAR DIETA CAJA/1000</t>
  </si>
  <si>
    <t>BRILLO VERDE</t>
  </si>
  <si>
    <t>CAFE PAQ. 1LB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</si>
  <si>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</si>
  <si>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</si>
  <si>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</si>
  <si>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</si>
  <si>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</si>
  <si>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</si>
  <si>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</si>
  <si>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</si>
  <si>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</si>
  <si>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</si>
  <si>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</si>
  <si>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</si>
  <si>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</si>
  <si>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</si>
  <si>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</si>
  <si>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</si>
  <si>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</si>
  <si>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 xml:space="preserve"> 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</si>
  <si>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</si>
  <si>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</si>
  <si>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</si>
  <si>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</si>
  <si>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</si>
  <si>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</si>
  <si>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</si>
  <si>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</si>
  <si>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</si>
  <si>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</si>
  <si>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</si>
  <si>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</si>
  <si>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</si>
  <si>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</si>
  <si>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t>PAPEL BAÑO ROLLO PEQ 24/1</t>
  </si>
  <si>
    <t>AMBIENTADOR URINAL</t>
  </si>
  <si>
    <t>VASO DE CARTON 7 ONZ 50/1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</si>
  <si>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</si>
  <si>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</si>
  <si>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</si>
  <si>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</si>
  <si>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</si>
  <si>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AMBIENTADOR 6.2 ONZ</t>
  </si>
  <si>
    <t>GUANTES DE TELA</t>
  </si>
  <si>
    <t>AMBIENTADOR 8ONZ</t>
  </si>
  <si>
    <t>TOTAL EXISTENCIAS</t>
  </si>
  <si>
    <t>FECHA DE ADQUISIÓN</t>
  </si>
  <si>
    <t>COSTO CON IMPUESTO</t>
  </si>
  <si>
    <t>Bandeja Plastica Vertical</t>
  </si>
  <si>
    <t>Carpeta Timbrada con Linea Grafica</t>
  </si>
  <si>
    <t>Carpetas p/Documentos 3 Argollas 1´´ UD</t>
  </si>
  <si>
    <t>CD</t>
  </si>
  <si>
    <t>Cinta adhesiva</t>
  </si>
  <si>
    <t>Clip 33mm CAJA/100</t>
  </si>
  <si>
    <t>Clip 50mm CAJA/100</t>
  </si>
  <si>
    <t>Corrector Liquido Blanco</t>
  </si>
  <si>
    <t>Dispensador de cinta pegante</t>
  </si>
  <si>
    <t>DVD</t>
  </si>
  <si>
    <t>Espirales Encuadernación 10mm</t>
  </si>
  <si>
    <t>Espirales Encuadernación 20mm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</si>
  <si>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</si>
  <si>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</si>
  <si>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</si>
  <si>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</si>
  <si>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</si>
  <si>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</si>
  <si>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</si>
  <si>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</si>
  <si>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p/Folder caja/50</t>
  </si>
  <si>
    <t>Goma de Borrar</t>
  </si>
  <si>
    <t>Gomitas CAJA/100</t>
  </si>
  <si>
    <t>Grapadoras</t>
  </si>
  <si>
    <t>Grapas pequeñas CAJA</t>
  </si>
  <si>
    <t>Label para CD CAJA 50/1</t>
  </si>
  <si>
    <t>Lapiceros Azul CAJA 12/1</t>
  </si>
  <si>
    <t>Lapiceros Negro UD</t>
  </si>
  <si>
    <t>Lapiceros Rojo CAJA 12/1</t>
  </si>
  <si>
    <t>Lápiz Carbón 12/1</t>
  </si>
  <si>
    <t>Libretas Rayadas Gr. 8 1/2 x 11</t>
  </si>
  <si>
    <t>Libretas Rayadas Peq. 5 x 8</t>
  </si>
  <si>
    <t>Libro Blanco 4 columnas</t>
  </si>
  <si>
    <t>Libro Record 300 paginas</t>
  </si>
  <si>
    <t>Marcador Azul para Pizarra 12/1</t>
  </si>
  <si>
    <t>Marcador Negro para Pizarra 12/1</t>
  </si>
  <si>
    <t>Marcador Negro Permanente 12/1</t>
  </si>
  <si>
    <t>Marcador Rojo Permanente 12/1</t>
  </si>
  <si>
    <t>Papel Bond 8 1/2 x 11</t>
  </si>
  <si>
    <t>Papel Bond 8 1/2 x 14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</si>
  <si>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</si>
  <si>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</si>
  <si>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</si>
  <si>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</si>
  <si>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</si>
  <si>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</si>
  <si>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</si>
  <si>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</si>
  <si>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</si>
  <si>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</si>
  <si>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</si>
  <si>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</si>
  <si>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</si>
  <si>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Separador 3 hoyos 48/1</t>
  </si>
  <si>
    <t>Sobre 9x12 Blanco</t>
  </si>
  <si>
    <t>Sobre Timbrados 10x15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</si>
  <si>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</si>
  <si>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</si>
  <si>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</si>
  <si>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</si>
  <si>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</si>
  <si>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</si>
  <si>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</si>
  <si>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</si>
  <si>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</si>
  <si>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</si>
  <si>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</si>
  <si>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</si>
  <si>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</si>
  <si>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</si>
  <si>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</si>
  <si>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</si>
  <si>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</si>
  <si>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</si>
  <si>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</si>
  <si>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</si>
  <si>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</si>
  <si>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</si>
  <si>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</si>
  <si>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</si>
  <si>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</si>
  <si>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</si>
  <si>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</si>
  <si>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</si>
  <si>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</si>
  <si>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</si>
  <si>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2 x 3 12/1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</si>
  <si>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</si>
  <si>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</si>
  <si>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</si>
  <si>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</si>
  <si>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</si>
  <si>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</si>
  <si>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</si>
  <si>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</si>
  <si>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</si>
  <si>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 RECARGABLES</t>
  </si>
  <si>
    <t>SACAGRAPAS</t>
  </si>
  <si>
    <t>Perforadora de 2 hoyos</t>
  </si>
  <si>
    <t>Pergaminos p/encuadernación  Transparentes 50/1</t>
  </si>
  <si>
    <t>Pergaminos p/encuadernación gris 50/1</t>
  </si>
  <si>
    <t>PIZARRA DE CORCHO RECTANGULAR</t>
  </si>
  <si>
    <t>CAJA p/ARCHIVAR DOCUMENTAOS</t>
  </si>
  <si>
    <t>CINTA ADHESIVA ANCHA</t>
  </si>
  <si>
    <t>PAPEL BOND 8 1/2 X 17</t>
  </si>
  <si>
    <t>YOYO p/CARNET</t>
  </si>
  <si>
    <t>porta carnet</t>
  </si>
  <si>
    <t>chinchetas de colores</t>
  </si>
  <si>
    <t>SACAPUNTA ELECTRICOS</t>
  </si>
  <si>
    <t>LABELS 2X4 1000/1</t>
  </si>
  <si>
    <t>LABELS 2X3 1000/1</t>
  </si>
  <si>
    <t xml:space="preserve">Borrador Para Pizarra </t>
  </si>
  <si>
    <t>TUBO LED 18 WATTS UD</t>
  </si>
  <si>
    <t>150</t>
  </si>
  <si>
    <t>Panel LED P/Plafon 2X2 6000K</t>
  </si>
  <si>
    <t>Panel LED P/Plafon 2X4 6500K</t>
  </si>
  <si>
    <t>Bombillo LED 1x4 MR-16110-220V</t>
  </si>
  <si>
    <t>PANEL LED Circular P/EMPOSTRAL 9W 6000K</t>
  </si>
  <si>
    <t>DISFUNSOR P/LAMPARA</t>
  </si>
  <si>
    <r>
      <rPr>
        <sz val="12"/>
        <color rgb="FF000000"/>
        <rFont val="Calibri"/>
        <family val="2"/>
        <scheme val="minor"/>
      </rPr>
      <t>ZAFACONES</t>
    </r>
    <r>
      <rPr>
        <sz val="11"/>
        <color rgb="FF000000"/>
        <rFont val="Calibri"/>
        <family val="2"/>
        <scheme val="minor"/>
      </rPr>
      <t xml:space="preserve"> </t>
    </r>
  </si>
  <si>
    <t>CUBETAS PEQUÑAS COLOR NEGRO</t>
  </si>
  <si>
    <t>Marcador Verde para Pizarra 12/1</t>
  </si>
  <si>
    <t>UHU 12/1</t>
  </si>
  <si>
    <t>POST IT TIPO BANDERITAS 12/1</t>
  </si>
  <si>
    <t>PINTURA PLUS BLANCO HUESO (5GL) ACRILICA TROPICAL</t>
  </si>
  <si>
    <t>PINTURA PLUS BLANCO HUESO (1GL) ACRILICA TROPICAL</t>
  </si>
  <si>
    <t>MOTA TODO USO 3/8 X9 PA-566-19 LANCO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</si>
  <si>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</si>
  <si>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</si>
  <si>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</si>
  <si>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</si>
  <si>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MINI ROLO DE 3/82"X3 PA-573-19 LANCO</t>
  </si>
  <si>
    <t>MASILLA BLANCA SPACKL INT-EXT GL SC-101-4 LANCO</t>
  </si>
  <si>
    <t>THINNER  TH-1000-GL 54152 TROPICAL</t>
  </si>
  <si>
    <t>LANILLA 174219 GENERICO</t>
  </si>
  <si>
    <t>REPORTE DE INVENTARIO DE ALMACÉN DE LOS MATERIALES DE OFICINA ENERO-MARZO 2022</t>
  </si>
  <si>
    <t>REPORTE DE INVENTARIO DE ALMACÉN DE LOS PRODUCTO DE LIMPIEZA Y COCINA 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</si>
</sst>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00"/>
    <numFmt numFmtId="166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4" fontId="3" fillId="0" borderId="0" xfId="0" applyNumberFormat="1" applyFont="1"/>
    <xf numFmtId="4" fontId="0" fillId="0" borderId="0" xfId="0" applyNumberForma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top" indent="2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0" fillId="0" borderId="1" xfId="1" applyFont="1" applyFill="1" applyBorder="1"/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left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vertical="center"/>
    </xf>
    <xf numFmtId="0" fontId="0" fillId="0" borderId="0" xfId="0" applyAlignment="1">
      <alignment horizontal="left" inden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inden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indent="5"/>
    </xf>
    <xf numFmtId="0" fontId="2" fillId="2" borderId="0" xfId="0" applyFont="1" applyFill="1" applyAlignment="1">
      <alignment horizontal="left"/>
    </xf>
    <xf numFmtId="4" fontId="0" fillId="2" borderId="0" xfId="0" applyNumberFormat="1" applyFill="1" applyAlignment="1">
      <alignment horizontal="left" indent="5"/>
    </xf>
    <xf numFmtId="0" fontId="0" fillId="0" borderId="0" xfId="0" applyFont="1"/>
    <xf numFmtId="0" fontId="0" fillId="2" borderId="0" xfId="0" applyFont="1" applyFill="1"/>
    <xf numFmtId="0" fontId="0" fillId="2" borderId="0" xfId="0" applyFont="1" applyFill="1" applyAlignment="1">
      <alignment horizontal="left" indent="3"/>
    </xf>
    <xf numFmtId="0" fontId="0" fillId="2" borderId="0" xfId="0" applyFont="1" applyFill="1" applyAlignment="1">
      <alignment horizontal="left" indent="7"/>
    </xf>
    <xf numFmtId="164" fontId="0" fillId="2" borderId="0" xfId="1" applyFont="1" applyFill="1"/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4" fontId="0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9" fontId="11" fillId="4" borderId="3" xfId="2" applyNumberFormat="1" applyFont="1" applyFill="1" applyBorder="1" applyAlignment="1">
      <alignment horizontal="center" wrapText="1"/>
    </xf>
    <xf numFmtId="4" fontId="0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4" fontId="0" fillId="0" borderId="4" xfId="0" applyNumberFormat="1" applyFont="1" applyBorder="1"/>
    <xf numFmtId="0" fontId="2" fillId="0" borderId="0" xfId="0" applyFont="1"/>
    <xf numFmtId="164" fontId="2" fillId="0" borderId="0" xfId="1" applyFont="1" applyFill="1"/>
    <xf numFmtId="14" fontId="0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14" fontId="5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165" fontId="11" fillId="4" borderId="2" xfId="0" applyNumberFormat="1" applyFont="1" applyFill="1" applyBorder="1" applyAlignment="1">
      <alignment horizontal="left" vertical="top" wrapText="1"/>
    </xf>
    <xf numFmtId="4" fontId="2" fillId="0" borderId="5" xfId="0" applyNumberFormat="1" applyFont="1" applyBorder="1"/>
    <xf numFmtId="0" fontId="0" fillId="0" borderId="6" xfId="0" applyBorder="1"/>
    <xf numFmtId="164" fontId="2" fillId="0" borderId="7" xfId="1" applyFont="1" applyBorder="1" applyAlignment="1">
      <alignment horizontal="center"/>
    </xf>
    <xf numFmtId="14" fontId="5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4" fontId="0" fillId="0" borderId="0" xfId="1" applyFont="1" applyFill="1" applyBorder="1"/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2" fillId="2" borderId="0" xfId="0" applyFont="1" applyFill="1" applyAlignment="1">
      <alignment horizontal="left" vertical="center" indent="11"/>
    </xf>
    <xf numFmtId="0" fontId="10" fillId="0" borderId="1" xfId="0" applyFont="1" applyBorder="1" applyAlignment="1">
      <alignment vertical="top"/>
    </xf>
  </cellXfs>
  <cellStyles count="3">
    <cellStyle name="Millares 2" xfId="1" xr:uid="{5D2BEF66-3F13-481B-80D4-16DD1086DCAD}"/>
    <cellStyle name="Moneda 2" xfId="2" xr:uid="{6562F9A4-6A63-42A7-8F96-D1AB25B091D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337528</xdr:colOff>
      <xdr:row>1</xdr:row>
      <xdr:rowOff>166861</xdr:rowOff>
    </xdr:from>
    <xdr:to>
      <xdr:col>5</xdr:col>
      <xdr:colOff>236300</xdr:colOff>
      <xdr:row>6</xdr:row>
      <xdr:rowOff>180690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199B13-4EE3-4FD1-9C27-422AFA0F9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6367" y="353959"/>
          <a:ext cx="4635759" cy="94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469570</xdr:colOff>
      <xdr:row>0</xdr:row>
      <xdr:rowOff>186122</xdr:rowOff>
    </xdr:from>
    <xdr:to>
      <xdr:col>5</xdr:col>
      <xdr:colOff>33882</xdr:colOff>
      <xdr:row>5</xdr:row>
      <xdr:rowOff>167181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C7FDAD-EC7F-455B-B08A-BF86B8B74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846" y="186122"/>
          <a:ext cx="4670754" cy="98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8A05-6215-4A98-88E5-AA369F38F746}">
  <dimension ref="A1:G153"/>
  <sheetViews>
    <sheetView topLeftCell="A134" zoomScale="112" zoomScaleNormal="112" workbookViewId="0">
      <selection activeCell="E150" sqref="E150"/>
    </sheetView>
  </sheetViews>
  <sheetFormatPr baseColWidth="10" defaultRowHeight="15" x14ac:dyDescent="0.25"/>
  <cols>
    <col min="1" max="1" width="11.7109375" customWidth="1"/>
    <col min="2" max="2" width="12.28515625" customWidth="1"/>
    <col min="3" max="3" width="47.5703125" customWidth="1"/>
    <col min="4" max="4" width="11.28515625" customWidth="1"/>
    <col min="5" max="5" width="12.28515625" customWidth="1"/>
    <col min="6" max="6" width="6.85546875" customWidth="1"/>
    <col min="7" max="7" width="31.42578125" customWidth="1"/>
    <col min="8" max="8" width="36.85546875" customWidth="1"/>
    <col min="9" max="9" width="11.5703125" customWidth="1"/>
    <col min="10" max="10" width="8" customWidth="1"/>
  </cols>
  <sheetData>
    <row r="1" spans="1:7" x14ac:dyDescent="0.25">
      <c r="A1" s="39"/>
      <c r="B1" s="39"/>
      <c r="C1" s="39"/>
      <c r="D1" s="39"/>
      <c r="E1" s="39"/>
      <c r="F1" s="39"/>
      <c r="G1" s="39"/>
    </row>
    <row r="2" spans="1:7" x14ac:dyDescent="0.25">
      <c r="A2" s="39"/>
      <c r="B2" s="39"/>
      <c r="C2" s="39"/>
      <c r="D2" s="39"/>
      <c r="E2" s="39"/>
      <c r="F2" s="39"/>
      <c r="G2" s="39"/>
    </row>
    <row r="3" spans="1:7" x14ac:dyDescent="0.25">
      <c r="A3" s="39"/>
      <c r="B3" s="39"/>
      <c r="C3" s="39"/>
      <c r="D3" s="39"/>
      <c r="E3" s="39"/>
      <c r="F3" s="39"/>
      <c r="G3" s="39"/>
    </row>
    <row r="4" spans="1:7" x14ac:dyDescent="0.25">
      <c r="A4" s="39"/>
      <c r="B4" s="39"/>
      <c r="C4" s="39"/>
      <c r="D4" s="39"/>
      <c r="E4" s="39"/>
      <c r="F4" s="39"/>
      <c r="G4" s="39"/>
    </row>
    <row r="5" spans="1:7" x14ac:dyDescent="0.25">
      <c r="A5" s="39"/>
      <c r="B5" s="39"/>
      <c r="C5" s="39"/>
      <c r="D5" s="39"/>
      <c r="E5" s="39"/>
      <c r="F5" s="39"/>
      <c r="G5" s="39"/>
    </row>
    <row r="6" spans="1:7" x14ac:dyDescent="0.25">
      <c r="A6" s="39"/>
      <c r="B6" s="39"/>
      <c r="C6" s="39"/>
      <c r="D6" s="39"/>
      <c r="E6" s="39"/>
      <c r="F6" s="39"/>
      <c r="G6" s="39"/>
    </row>
    <row r="7" spans="1:7" x14ac:dyDescent="0.25">
      <c r="A7" s="39"/>
      <c r="B7" s="39"/>
      <c r="C7" s="39"/>
      <c r="D7" s="39"/>
      <c r="E7" s="39"/>
      <c r="F7" s="39"/>
      <c r="G7" s="39"/>
    </row>
    <row r="8" spans="1:7" ht="16.5" customHeight="1" x14ac:dyDescent="0.25">
      <c r="A8" s="80" t="s">
        <v>197</v>
      </c>
      <c r="B8" s="40"/>
      <c r="C8" s="37"/>
      <c r="D8" s="41"/>
      <c r="E8" s="42"/>
      <c r="F8" s="40"/>
      <c r="G8" s="43"/>
    </row>
    <row r="9" spans="1:7" ht="45" customHeight="1" x14ac:dyDescent="0.25">
      <c r="A9" s="7" t="s">
        <v>60</v>
      </c>
      <c r="B9" s="7" t="s">
        <v>1</v>
      </c>
      <c r="C9" s="7" t="s">
        <v>2</v>
      </c>
      <c r="D9" s="7" t="s">
        <v>3</v>
      </c>
      <c r="E9" s="7" t="s">
        <v>61</v>
      </c>
      <c r="F9" s="7" t="s">
        <v>5</v>
      </c>
      <c r="G9" s="9" t="s">
        <v>6</v>
      </c>
    </row>
    <row r="10" spans="1:7" x14ac:dyDescent="0.25">
      <c r="A10" s="57">
        <v>44505</v>
      </c>
      <c r="B10" s="57">
        <v>44505</v>
      </c>
      <c r="C10" s="58" t="s">
        <v>62</v>
      </c>
      <c r="D10" s="44">
        <v>46</v>
      </c>
      <c r="E10" s="45">
        <v>155</v>
      </c>
      <c r="F10" s="46">
        <f>11-11</f>
        <v>0</v>
      </c>
      <c r="G10" s="16">
        <f>E10*F10</f>
        <v>0</v>
      </c>
    </row>
    <row r="11" spans="1:7" x14ac:dyDescent="0.25">
      <c r="A11" s="59">
        <v>44551</v>
      </c>
      <c r="B11" s="59">
        <v>44551</v>
      </c>
      <c r="C11" s="60" t="s">
        <v>63</v>
      </c>
      <c r="D11" s="47">
        <v>78</v>
      </c>
      <c r="E11" s="45">
        <v>27.77</v>
      </c>
      <c r="F11" s="46">
        <v>578</v>
      </c>
      <c r="G11" s="16">
        <f t="shared" ref="G11:G74" si="0">E11*F11</f>
        <v>16051.06</v>
      </c>
    </row>
    <row r="12" spans="1:7" ht="17.25" customHeight="1" x14ac:dyDescent="0.25">
      <c r="A12" s="59">
        <v>44628</v>
      </c>
      <c r="B12" s="59">
        <v>44628</v>
      </c>
      <c r="C12" s="58" t="s">
        <v>64</v>
      </c>
      <c r="D12" s="44">
        <v>96</v>
      </c>
      <c r="E12" s="45">
        <v>146.69999999999999</v>
      </c>
      <c r="F12" s="46">
        <v>49</v>
      </c>
      <c r="G12" s="16">
        <f t="shared" si="0"/>
        <v>7188.2999999999993</v>
      </c>
    </row>
    <row r="13" spans="1:7" x14ac:dyDescent="0.25">
      <c r="A13" s="59">
        <v>42860</v>
      </c>
      <c r="B13" s="59">
        <v>42860</v>
      </c>
      <c r="C13" s="60" t="s">
        <v>65</v>
      </c>
      <c r="D13" s="47">
        <v>70</v>
      </c>
      <c r="E13" s="45">
        <v>3.54</v>
      </c>
      <c r="F13" s="46">
        <v>91</v>
      </c>
      <c r="G13" s="16">
        <f t="shared" si="0"/>
        <v>322.14</v>
      </c>
    </row>
    <row r="14" spans="1:7" x14ac:dyDescent="0.25">
      <c r="A14" s="59">
        <v>44501</v>
      </c>
      <c r="B14" s="59">
        <v>44501</v>
      </c>
      <c r="C14" s="58" t="s">
        <v>66</v>
      </c>
      <c r="D14" s="44">
        <v>66</v>
      </c>
      <c r="E14" s="45">
        <v>59.17</v>
      </c>
      <c r="F14" s="46">
        <v>53</v>
      </c>
      <c r="G14" s="16">
        <f t="shared" si="0"/>
        <v>3136.01</v>
      </c>
    </row>
    <row r="15" spans="1:7" x14ac:dyDescent="0.25">
      <c r="A15" s="59">
        <v>44158</v>
      </c>
      <c r="B15" s="59">
        <v>44158</v>
      </c>
      <c r="C15" s="58" t="s">
        <v>67</v>
      </c>
      <c r="D15" s="47">
        <v>49</v>
      </c>
      <c r="E15" s="45">
        <v>94.8</v>
      </c>
      <c r="F15" s="46">
        <v>84</v>
      </c>
      <c r="G15" s="16">
        <f t="shared" si="0"/>
        <v>7963.2</v>
      </c>
    </row>
    <row r="16" spans="1:7" x14ac:dyDescent="0.25">
      <c r="A16" s="59">
        <v>44628</v>
      </c>
      <c r="B16" s="59">
        <v>44628</v>
      </c>
      <c r="C16" s="58" t="s">
        <v>68</v>
      </c>
      <c r="D16" s="44">
        <v>50</v>
      </c>
      <c r="E16" s="45">
        <v>34.26</v>
      </c>
      <c r="F16" s="46">
        <v>94</v>
      </c>
      <c r="G16" s="16">
        <f t="shared" si="0"/>
        <v>3220.4399999999996</v>
      </c>
    </row>
    <row r="17" spans="1:7" x14ac:dyDescent="0.25">
      <c r="A17" s="59">
        <v>44159</v>
      </c>
      <c r="B17" s="59">
        <v>44159</v>
      </c>
      <c r="C17" s="60" t="s">
        <v>69</v>
      </c>
      <c r="D17" s="47">
        <v>57</v>
      </c>
      <c r="E17" s="45">
        <v>28.2</v>
      </c>
      <c r="F17" s="46">
        <v>0</v>
      </c>
      <c r="G17" s="16">
        <f t="shared" si="0"/>
        <v>0</v>
      </c>
    </row>
    <row r="18" spans="1:7" ht="15.75" x14ac:dyDescent="0.25">
      <c r="A18" s="59">
        <v>44501</v>
      </c>
      <c r="B18" s="59">
        <v>44501</v>
      </c>
      <c r="C18" s="81" t="s">
        <v>70</v>
      </c>
      <c r="D18" s="44">
        <v>72</v>
      </c>
      <c r="E18" s="45">
        <v>59.17</v>
      </c>
      <c r="F18" s="46">
        <v>5</v>
      </c>
      <c r="G18" s="16">
        <f t="shared" si="0"/>
        <v>295.85000000000002</v>
      </c>
    </row>
    <row r="19" spans="1:7" x14ac:dyDescent="0.25">
      <c r="A19" s="59">
        <v>42677</v>
      </c>
      <c r="B19" s="59">
        <v>42677</v>
      </c>
      <c r="C19" s="60" t="s">
        <v>71</v>
      </c>
      <c r="D19" s="47">
        <v>70</v>
      </c>
      <c r="E19" s="45">
        <v>19.82</v>
      </c>
      <c r="F19" s="46">
        <v>132</v>
      </c>
      <c r="G19" s="16">
        <f t="shared" si="0"/>
        <v>2616.2400000000002</v>
      </c>
    </row>
    <row r="20" spans="1:7" x14ac:dyDescent="0.25">
      <c r="A20" s="59">
        <v>44501</v>
      </c>
      <c r="B20" s="59">
        <v>44501</v>
      </c>
      <c r="C20" s="62" t="s">
        <v>72</v>
      </c>
      <c r="D20" s="44">
        <v>112</v>
      </c>
      <c r="E20" s="45">
        <v>4.87</v>
      </c>
      <c r="F20" s="46">
        <v>56</v>
      </c>
      <c r="G20" s="16">
        <f t="shared" si="0"/>
        <v>272.72000000000003</v>
      </c>
    </row>
    <row r="21" spans="1:7" x14ac:dyDescent="0.25">
      <c r="A21" s="59">
        <v>43881</v>
      </c>
      <c r="B21" s="59">
        <v>43881</v>
      </c>
      <c r="C21" s="60" t="s">
        <v>73</v>
      </c>
      <c r="D21" s="47">
        <v>112</v>
      </c>
      <c r="E21" s="45">
        <v>5.5</v>
      </c>
      <c r="F21" s="46">
        <v>65</v>
      </c>
      <c r="G21" s="16">
        <f t="shared" si="0"/>
        <v>357.5</v>
      </c>
    </row>
    <row r="22" spans="1:7" x14ac:dyDescent="0.25">
      <c r="A22" s="59">
        <v>44501</v>
      </c>
      <c r="B22" s="59">
        <v>44501</v>
      </c>
      <c r="C22" s="58" t="s">
        <v>74</v>
      </c>
      <c r="D22" s="44">
        <v>112</v>
      </c>
      <c r="E22" s="45">
        <v>17.88</v>
      </c>
      <c r="F22" s="46">
        <v>44</v>
      </c>
      <c r="G22" s="16">
        <f t="shared" si="0"/>
        <v>786.71999999999991</v>
      </c>
    </row>
    <row r="23" spans="1:7" x14ac:dyDescent="0.25">
      <c r="A23" s="59">
        <v>43881</v>
      </c>
      <c r="B23" s="59">
        <v>43881</v>
      </c>
      <c r="C23" s="60" t="s">
        <v>75</v>
      </c>
      <c r="D23" s="47">
        <v>112</v>
      </c>
      <c r="E23" s="45">
        <v>3.5</v>
      </c>
      <c r="F23" s="46">
        <v>93</v>
      </c>
      <c r="G23" s="16">
        <f t="shared" si="0"/>
        <v>325.5</v>
      </c>
    </row>
    <row r="24" spans="1:7" x14ac:dyDescent="0.25">
      <c r="A24" s="59">
        <v>44501</v>
      </c>
      <c r="B24" s="59">
        <v>44501</v>
      </c>
      <c r="C24" s="58" t="s">
        <v>76</v>
      </c>
      <c r="D24" s="44">
        <v>113</v>
      </c>
      <c r="E24" s="45">
        <v>280</v>
      </c>
      <c r="F24" s="46">
        <v>19.8</v>
      </c>
      <c r="G24" s="16">
        <f t="shared" si="0"/>
        <v>5544</v>
      </c>
    </row>
    <row r="25" spans="1:7" x14ac:dyDescent="0.25">
      <c r="A25" s="59">
        <v>44501</v>
      </c>
      <c r="B25" s="59">
        <v>44501</v>
      </c>
      <c r="C25" s="63" t="s">
        <v>77</v>
      </c>
      <c r="D25" s="47">
        <v>91</v>
      </c>
      <c r="E25" s="45">
        <v>317.60000000000002</v>
      </c>
      <c r="F25" s="46">
        <v>15.26</v>
      </c>
      <c r="G25" s="16">
        <f t="shared" si="0"/>
        <v>4846.576</v>
      </c>
    </row>
    <row r="26" spans="1:7" x14ac:dyDescent="0.25">
      <c r="A26" s="59">
        <v>44628</v>
      </c>
      <c r="B26" s="59">
        <v>44628</v>
      </c>
      <c r="C26" s="58" t="s">
        <v>78</v>
      </c>
      <c r="D26" s="44">
        <v>48</v>
      </c>
      <c r="E26" s="45">
        <v>22</v>
      </c>
      <c r="F26" s="46">
        <v>33</v>
      </c>
      <c r="G26" s="16">
        <f t="shared" si="0"/>
        <v>726</v>
      </c>
    </row>
    <row r="27" spans="1:7" x14ac:dyDescent="0.25">
      <c r="A27" s="78">
        <v>44517</v>
      </c>
      <c r="B27" s="78">
        <v>44517</v>
      </c>
      <c r="C27" s="60" t="s">
        <v>79</v>
      </c>
      <c r="D27" s="47">
        <v>47</v>
      </c>
      <c r="E27" s="45">
        <v>41.04</v>
      </c>
      <c r="F27" s="46">
        <v>9</v>
      </c>
      <c r="G27" s="16">
        <f t="shared" si="0"/>
        <v>369.36</v>
      </c>
    </row>
    <row r="28" spans="1:7" x14ac:dyDescent="0.25">
      <c r="A28" s="59">
        <v>44628</v>
      </c>
      <c r="B28" s="59">
        <v>44628</v>
      </c>
      <c r="C28" s="58" t="s">
        <v>80</v>
      </c>
      <c r="D28" s="44">
        <v>55</v>
      </c>
      <c r="E28" s="45">
        <v>51.9</v>
      </c>
      <c r="F28" s="46">
        <v>14</v>
      </c>
      <c r="G28" s="16">
        <f t="shared" si="0"/>
        <v>726.6</v>
      </c>
    </row>
    <row r="29" spans="1:7" x14ac:dyDescent="0.25">
      <c r="A29" s="59">
        <v>44628</v>
      </c>
      <c r="B29" s="59">
        <v>44628</v>
      </c>
      <c r="C29" s="60" t="s">
        <v>81</v>
      </c>
      <c r="D29" s="47">
        <v>54</v>
      </c>
      <c r="E29" s="45">
        <v>75</v>
      </c>
      <c r="F29" s="46">
        <v>14</v>
      </c>
      <c r="G29" s="16">
        <f t="shared" si="0"/>
        <v>1050</v>
      </c>
    </row>
    <row r="30" spans="1:7" x14ac:dyDescent="0.25">
      <c r="A30" s="59">
        <v>44517</v>
      </c>
      <c r="B30" s="59">
        <v>44517</v>
      </c>
      <c r="C30" s="58" t="s">
        <v>82</v>
      </c>
      <c r="D30" s="44">
        <v>87</v>
      </c>
      <c r="E30" s="45">
        <v>56</v>
      </c>
      <c r="F30" s="46">
        <v>22</v>
      </c>
      <c r="G30" s="16">
        <f t="shared" si="0"/>
        <v>1232</v>
      </c>
    </row>
    <row r="31" spans="1:7" x14ac:dyDescent="0.25">
      <c r="A31" s="59">
        <v>43469</v>
      </c>
      <c r="B31" s="59">
        <v>43469</v>
      </c>
      <c r="C31" s="60" t="s">
        <v>83</v>
      </c>
      <c r="D31" s="47">
        <v>56</v>
      </c>
      <c r="E31" s="45">
        <v>12</v>
      </c>
      <c r="F31" s="46">
        <v>20</v>
      </c>
      <c r="G31" s="16">
        <f t="shared" si="0"/>
        <v>240</v>
      </c>
    </row>
    <row r="32" spans="1:7" x14ac:dyDescent="0.25">
      <c r="A32" s="59">
        <v>44628</v>
      </c>
      <c r="B32" s="59">
        <v>44628</v>
      </c>
      <c r="C32" s="58" t="s">
        <v>84</v>
      </c>
      <c r="D32" s="44">
        <v>53</v>
      </c>
      <c r="E32" s="45">
        <v>22.42</v>
      </c>
      <c r="F32" s="46">
        <v>8</v>
      </c>
      <c r="G32" s="16">
        <f t="shared" si="0"/>
        <v>179.36</v>
      </c>
    </row>
    <row r="33" spans="1:7" x14ac:dyDescent="0.25">
      <c r="A33" s="59">
        <v>44628</v>
      </c>
      <c r="B33" s="59">
        <v>44628</v>
      </c>
      <c r="C33" s="60" t="s">
        <v>85</v>
      </c>
      <c r="D33" s="47">
        <v>71</v>
      </c>
      <c r="E33" s="45">
        <v>288</v>
      </c>
      <c r="F33" s="46">
        <v>10</v>
      </c>
      <c r="G33" s="16">
        <f t="shared" si="0"/>
        <v>2880</v>
      </c>
    </row>
    <row r="34" spans="1:7" x14ac:dyDescent="0.25">
      <c r="A34" s="59">
        <v>44628</v>
      </c>
      <c r="B34" s="59">
        <v>44628</v>
      </c>
      <c r="C34" s="58" t="s">
        <v>86</v>
      </c>
      <c r="D34" s="44">
        <v>69</v>
      </c>
      <c r="E34" s="45">
        <v>42.87</v>
      </c>
      <c r="F34" s="48">
        <v>44</v>
      </c>
      <c r="G34" s="16">
        <f t="shared" si="0"/>
        <v>1886.28</v>
      </c>
    </row>
    <row r="35" spans="1:7" x14ac:dyDescent="0.25">
      <c r="A35" s="59">
        <v>42933</v>
      </c>
      <c r="B35" s="59">
        <v>42933</v>
      </c>
      <c r="C35" s="60" t="s">
        <v>87</v>
      </c>
      <c r="D35" s="47">
        <v>114</v>
      </c>
      <c r="E35" s="45">
        <v>305</v>
      </c>
      <c r="F35" s="46">
        <v>3.44</v>
      </c>
      <c r="G35" s="16">
        <f t="shared" si="0"/>
        <v>1049.2</v>
      </c>
    </row>
    <row r="36" spans="1:7" x14ac:dyDescent="0.25">
      <c r="A36" s="59">
        <v>44628</v>
      </c>
      <c r="B36" s="59">
        <v>44628</v>
      </c>
      <c r="C36" s="58" t="s">
        <v>88</v>
      </c>
      <c r="D36" s="44">
        <v>83</v>
      </c>
      <c r="E36" s="45">
        <v>95.58</v>
      </c>
      <c r="F36" s="46">
        <v>7.5</v>
      </c>
      <c r="G36" s="16">
        <f t="shared" si="0"/>
        <v>716.85</v>
      </c>
    </row>
    <row r="37" spans="1:7" x14ac:dyDescent="0.25">
      <c r="A37" s="59">
        <v>44532</v>
      </c>
      <c r="B37" s="59">
        <v>44532</v>
      </c>
      <c r="C37" s="60" t="s">
        <v>89</v>
      </c>
      <c r="D37" s="47">
        <v>84</v>
      </c>
      <c r="E37" s="45">
        <v>9.2100000000000009</v>
      </c>
      <c r="F37" s="46">
        <v>26</v>
      </c>
      <c r="G37" s="16">
        <f t="shared" si="0"/>
        <v>239.46000000000004</v>
      </c>
    </row>
    <row r="38" spans="1:7" x14ac:dyDescent="0.25">
      <c r="A38" s="59">
        <v>43469</v>
      </c>
      <c r="B38" s="59">
        <v>43469</v>
      </c>
      <c r="C38" s="58" t="s">
        <v>90</v>
      </c>
      <c r="D38" s="44">
        <v>86</v>
      </c>
      <c r="E38" s="45">
        <v>110.6</v>
      </c>
      <c r="F38" s="46">
        <v>11.16</v>
      </c>
      <c r="G38" s="16">
        <f t="shared" si="0"/>
        <v>1234.296</v>
      </c>
    </row>
    <row r="39" spans="1:7" x14ac:dyDescent="0.25">
      <c r="A39" s="59">
        <v>44628</v>
      </c>
      <c r="B39" s="59">
        <v>44628</v>
      </c>
      <c r="C39" s="60" t="s">
        <v>91</v>
      </c>
      <c r="D39" s="47">
        <v>82</v>
      </c>
      <c r="E39" s="45">
        <v>48.38</v>
      </c>
      <c r="F39" s="46">
        <v>27.75</v>
      </c>
      <c r="G39" s="16">
        <f t="shared" si="0"/>
        <v>1342.5450000000001</v>
      </c>
    </row>
    <row r="40" spans="1:7" x14ac:dyDescent="0.25">
      <c r="A40" s="59">
        <v>44628</v>
      </c>
      <c r="B40" s="59">
        <v>44628</v>
      </c>
      <c r="C40" s="58" t="s">
        <v>92</v>
      </c>
      <c r="D40" s="44">
        <v>99</v>
      </c>
      <c r="E40" s="45">
        <v>463.8</v>
      </c>
      <c r="F40" s="46">
        <v>11</v>
      </c>
      <c r="G40" s="16">
        <f t="shared" si="0"/>
        <v>5101.8</v>
      </c>
    </row>
    <row r="41" spans="1:7" x14ac:dyDescent="0.25">
      <c r="A41" s="59">
        <v>44501</v>
      </c>
      <c r="B41" s="59">
        <v>44501</v>
      </c>
      <c r="C41" s="60" t="s">
        <v>93</v>
      </c>
      <c r="D41" s="47">
        <v>100</v>
      </c>
      <c r="E41" s="45">
        <v>270.24</v>
      </c>
      <c r="F41" s="46">
        <v>5</v>
      </c>
      <c r="G41" s="16">
        <f t="shared" si="0"/>
        <v>1351.2</v>
      </c>
    </row>
    <row r="42" spans="1:7" x14ac:dyDescent="0.25">
      <c r="A42" s="59">
        <v>42691</v>
      </c>
      <c r="B42" s="59">
        <v>42691</v>
      </c>
      <c r="C42" s="58" t="s">
        <v>94</v>
      </c>
      <c r="D42" s="44">
        <v>80</v>
      </c>
      <c r="E42" s="45">
        <v>145</v>
      </c>
      <c r="F42" s="46">
        <v>2</v>
      </c>
      <c r="G42" s="16">
        <f t="shared" si="0"/>
        <v>290</v>
      </c>
    </row>
    <row r="43" spans="1:7" x14ac:dyDescent="0.25">
      <c r="A43" s="59">
        <v>44158</v>
      </c>
      <c r="B43" s="59">
        <v>44158</v>
      </c>
      <c r="C43" s="61" t="s">
        <v>95</v>
      </c>
      <c r="D43" s="47">
        <v>79</v>
      </c>
      <c r="E43" s="45">
        <v>213.88</v>
      </c>
      <c r="F43" s="46">
        <v>26</v>
      </c>
      <c r="G43" s="16">
        <f t="shared" si="0"/>
        <v>5560.88</v>
      </c>
    </row>
    <row r="44" spans="1:7" x14ac:dyDescent="0.25">
      <c r="A44" s="59">
        <v>44628</v>
      </c>
      <c r="B44" s="59">
        <v>44628</v>
      </c>
      <c r="C44" s="58" t="s">
        <v>96</v>
      </c>
      <c r="D44" s="44">
        <v>62</v>
      </c>
      <c r="E44" s="45">
        <v>206.85</v>
      </c>
      <c r="F44" s="46">
        <v>1.25</v>
      </c>
      <c r="G44" s="16">
        <f t="shared" si="0"/>
        <v>258.5625</v>
      </c>
    </row>
    <row r="45" spans="1:7" x14ac:dyDescent="0.25">
      <c r="A45" s="59">
        <v>44628</v>
      </c>
      <c r="B45" s="59">
        <v>44628</v>
      </c>
      <c r="C45" s="60" t="s">
        <v>97</v>
      </c>
      <c r="D45" s="47">
        <v>62</v>
      </c>
      <c r="E45" s="45">
        <v>206.85</v>
      </c>
      <c r="F45" s="46">
        <v>3.16</v>
      </c>
      <c r="G45" s="16">
        <f t="shared" si="0"/>
        <v>653.64599999999996</v>
      </c>
    </row>
    <row r="46" spans="1:7" x14ac:dyDescent="0.25">
      <c r="A46" s="59">
        <v>44505</v>
      </c>
      <c r="B46" s="59">
        <v>44505</v>
      </c>
      <c r="C46" s="58" t="s">
        <v>98</v>
      </c>
      <c r="D46" s="44">
        <v>63</v>
      </c>
      <c r="E46" s="45">
        <v>108</v>
      </c>
      <c r="F46" s="46">
        <v>4.41</v>
      </c>
      <c r="G46" s="16">
        <f t="shared" si="0"/>
        <v>476.28000000000003</v>
      </c>
    </row>
    <row r="47" spans="1:7" x14ac:dyDescent="0.25">
      <c r="A47" s="59">
        <v>44505</v>
      </c>
      <c r="B47" s="59">
        <v>44505</v>
      </c>
      <c r="C47" s="60" t="s">
        <v>99</v>
      </c>
      <c r="D47" s="47">
        <v>63</v>
      </c>
      <c r="E47" s="45">
        <v>108</v>
      </c>
      <c r="F47" s="46">
        <v>4.83</v>
      </c>
      <c r="G47" s="16">
        <f t="shared" si="0"/>
        <v>521.64</v>
      </c>
    </row>
    <row r="48" spans="1:7" x14ac:dyDescent="0.25">
      <c r="A48" s="59">
        <v>44628</v>
      </c>
      <c r="B48" s="59">
        <v>44628</v>
      </c>
      <c r="C48" s="58" t="s">
        <v>183</v>
      </c>
      <c r="D48" s="44">
        <v>62</v>
      </c>
      <c r="E48" s="45">
        <v>206.85</v>
      </c>
      <c r="F48" s="46">
        <v>1.1599999999999999</v>
      </c>
      <c r="G48" s="16">
        <f t="shared" si="0"/>
        <v>239.94599999999997</v>
      </c>
    </row>
    <row r="49" spans="1:7" x14ac:dyDescent="0.25">
      <c r="A49" s="59">
        <v>44628</v>
      </c>
      <c r="B49" s="59">
        <v>44628</v>
      </c>
      <c r="C49" s="60" t="s">
        <v>100</v>
      </c>
      <c r="D49" s="47">
        <v>76</v>
      </c>
      <c r="E49" s="45">
        <v>290.27999999999997</v>
      </c>
      <c r="F49" s="46">
        <v>194</v>
      </c>
      <c r="G49" s="16">
        <f t="shared" si="0"/>
        <v>56314.319999999992</v>
      </c>
    </row>
    <row r="50" spans="1:7" x14ac:dyDescent="0.25">
      <c r="A50" s="59">
        <v>44628</v>
      </c>
      <c r="B50" s="59">
        <v>44628</v>
      </c>
      <c r="C50" s="58" t="s">
        <v>101</v>
      </c>
      <c r="D50" s="44">
        <v>76</v>
      </c>
      <c r="E50" s="45">
        <v>362.26</v>
      </c>
      <c r="F50" s="46">
        <v>89</v>
      </c>
      <c r="G50" s="16">
        <f t="shared" si="0"/>
        <v>32241.14</v>
      </c>
    </row>
    <row r="51" spans="1:7" x14ac:dyDescent="0.25">
      <c r="A51" s="59">
        <v>44501</v>
      </c>
      <c r="B51" s="59">
        <v>44501</v>
      </c>
      <c r="C51" s="60" t="s">
        <v>102</v>
      </c>
      <c r="D51" s="47">
        <v>51</v>
      </c>
      <c r="E51" s="45">
        <v>15.9</v>
      </c>
      <c r="F51" s="46">
        <v>20</v>
      </c>
      <c r="G51" s="16">
        <f t="shared" si="0"/>
        <v>318</v>
      </c>
    </row>
    <row r="52" spans="1:7" x14ac:dyDescent="0.25">
      <c r="A52" s="59">
        <v>44628</v>
      </c>
      <c r="B52" s="59">
        <v>44628</v>
      </c>
      <c r="C52" s="58" t="s">
        <v>103</v>
      </c>
      <c r="D52" s="44">
        <v>104</v>
      </c>
      <c r="E52" s="50">
        <v>433</v>
      </c>
      <c r="F52" s="46">
        <v>2.25</v>
      </c>
      <c r="G52" s="16">
        <f t="shared" si="0"/>
        <v>974.25</v>
      </c>
    </row>
    <row r="53" spans="1:7" x14ac:dyDescent="0.25">
      <c r="A53" s="59">
        <v>44329</v>
      </c>
      <c r="B53" s="59">
        <v>44329</v>
      </c>
      <c r="C53" s="60" t="s">
        <v>104</v>
      </c>
      <c r="D53" s="47">
        <v>105</v>
      </c>
      <c r="E53" s="45">
        <v>561.67999999999995</v>
      </c>
      <c r="F53" s="46">
        <v>0.72</v>
      </c>
      <c r="G53" s="16">
        <f t="shared" si="0"/>
        <v>404.40959999999995</v>
      </c>
    </row>
    <row r="54" spans="1:7" x14ac:dyDescent="0.25">
      <c r="A54" s="59">
        <v>44501</v>
      </c>
      <c r="B54" s="59">
        <v>44501</v>
      </c>
      <c r="C54" s="58" t="s">
        <v>105</v>
      </c>
      <c r="D54" s="44">
        <v>59</v>
      </c>
      <c r="E54" s="50">
        <v>243</v>
      </c>
      <c r="F54" s="46">
        <v>12</v>
      </c>
      <c r="G54" s="16">
        <f t="shared" si="0"/>
        <v>2916</v>
      </c>
    </row>
    <row r="55" spans="1:7" ht="15.75" customHeight="1" x14ac:dyDescent="0.25">
      <c r="A55" s="59">
        <v>43881</v>
      </c>
      <c r="B55" s="59">
        <v>43881</v>
      </c>
      <c r="C55" s="60" t="s">
        <v>106</v>
      </c>
      <c r="D55" s="47">
        <v>111</v>
      </c>
      <c r="E55" s="45">
        <v>1.03</v>
      </c>
      <c r="F55" s="46">
        <v>34</v>
      </c>
      <c r="G55" s="31">
        <f t="shared" si="0"/>
        <v>35.020000000000003</v>
      </c>
    </row>
    <row r="56" spans="1:7" x14ac:dyDescent="0.25">
      <c r="A56" s="59">
        <v>44179</v>
      </c>
      <c r="B56" s="59">
        <v>44179</v>
      </c>
      <c r="C56" s="60" t="s">
        <v>107</v>
      </c>
      <c r="D56" s="47">
        <v>97</v>
      </c>
      <c r="E56" s="45">
        <v>20.059999999999999</v>
      </c>
      <c r="F56" s="46">
        <v>15</v>
      </c>
      <c r="G56" s="16">
        <f t="shared" si="0"/>
        <v>300.89999999999998</v>
      </c>
    </row>
    <row r="57" spans="1:7" x14ac:dyDescent="0.25">
      <c r="A57" s="59">
        <v>44501</v>
      </c>
      <c r="B57" s="59">
        <v>44501</v>
      </c>
      <c r="C57" s="58" t="s">
        <v>108</v>
      </c>
      <c r="D57" s="44">
        <v>52</v>
      </c>
      <c r="E57" s="45">
        <v>60.18</v>
      </c>
      <c r="F57" s="46">
        <v>3</v>
      </c>
      <c r="G57" s="16">
        <f t="shared" si="0"/>
        <v>180.54</v>
      </c>
    </row>
    <row r="58" spans="1:7" x14ac:dyDescent="0.25">
      <c r="A58" s="59">
        <v>44628</v>
      </c>
      <c r="B58" s="59">
        <v>44628</v>
      </c>
      <c r="C58" s="60" t="s">
        <v>109</v>
      </c>
      <c r="D58" s="47">
        <v>64</v>
      </c>
      <c r="E58" s="45">
        <v>356.97</v>
      </c>
      <c r="F58" s="46">
        <v>7.5</v>
      </c>
      <c r="G58" s="16">
        <f t="shared" si="0"/>
        <v>2677.2750000000001</v>
      </c>
    </row>
    <row r="59" spans="1:7" x14ac:dyDescent="0.25">
      <c r="A59" s="59">
        <v>44628</v>
      </c>
      <c r="B59" s="59">
        <v>44628</v>
      </c>
      <c r="C59" s="58" t="s">
        <v>110</v>
      </c>
      <c r="D59" s="44">
        <v>116</v>
      </c>
      <c r="E59" s="49">
        <v>240</v>
      </c>
      <c r="F59" s="46">
        <v>68</v>
      </c>
      <c r="G59" s="16">
        <f t="shared" si="0"/>
        <v>16320</v>
      </c>
    </row>
    <row r="60" spans="1:7" x14ac:dyDescent="0.25">
      <c r="A60" s="59">
        <v>44501</v>
      </c>
      <c r="B60" s="59">
        <v>44501</v>
      </c>
      <c r="C60" s="60" t="s">
        <v>111</v>
      </c>
      <c r="D60" s="47">
        <v>89</v>
      </c>
      <c r="E60" s="45">
        <v>6.45</v>
      </c>
      <c r="F60" s="46">
        <v>33</v>
      </c>
      <c r="G60" s="16">
        <f t="shared" si="0"/>
        <v>212.85</v>
      </c>
    </row>
    <row r="61" spans="1:7" x14ac:dyDescent="0.25">
      <c r="A61" s="59">
        <v>44501</v>
      </c>
      <c r="B61" s="59">
        <v>44501</v>
      </c>
      <c r="C61" s="58" t="s">
        <v>112</v>
      </c>
      <c r="D61" s="44">
        <v>61</v>
      </c>
      <c r="E61" s="45">
        <v>142.80000000000001</v>
      </c>
      <c r="F61" s="46">
        <v>12.41</v>
      </c>
      <c r="G61" s="16">
        <f t="shared" si="0"/>
        <v>1772.1480000000001</v>
      </c>
    </row>
    <row r="62" spans="1:7" x14ac:dyDescent="0.25">
      <c r="A62" s="59">
        <v>42933</v>
      </c>
      <c r="B62" s="59">
        <v>42933</v>
      </c>
      <c r="C62" s="64" t="s">
        <v>113</v>
      </c>
      <c r="D62" s="47">
        <v>118</v>
      </c>
      <c r="E62" s="45">
        <v>3.54</v>
      </c>
      <c r="F62" s="46">
        <v>1525</v>
      </c>
      <c r="G62" s="16">
        <f t="shared" si="0"/>
        <v>5398.5</v>
      </c>
    </row>
    <row r="63" spans="1:7" x14ac:dyDescent="0.25">
      <c r="A63" s="59">
        <v>44458</v>
      </c>
      <c r="B63" s="59">
        <v>44458</v>
      </c>
      <c r="C63" s="58" t="s">
        <v>114</v>
      </c>
      <c r="D63" s="44">
        <v>119</v>
      </c>
      <c r="E63" s="45">
        <v>6.6</v>
      </c>
      <c r="F63" s="46">
        <v>2450</v>
      </c>
      <c r="G63" s="16">
        <f t="shared" si="0"/>
        <v>16170</v>
      </c>
    </row>
    <row r="64" spans="1:7" x14ac:dyDescent="0.25">
      <c r="A64" s="59">
        <v>44628</v>
      </c>
      <c r="B64" s="59">
        <v>44628</v>
      </c>
      <c r="C64" s="63" t="s">
        <v>115</v>
      </c>
      <c r="D64" s="47">
        <v>121</v>
      </c>
      <c r="E64" s="45">
        <v>858.96</v>
      </c>
      <c r="F64" s="46">
        <v>4.2</v>
      </c>
      <c r="G64" s="16">
        <f t="shared" si="0"/>
        <v>3607.6320000000005</v>
      </c>
    </row>
    <row r="65" spans="1:7" x14ac:dyDescent="0.25">
      <c r="A65" s="59">
        <v>44020</v>
      </c>
      <c r="B65" s="59">
        <v>44020</v>
      </c>
      <c r="C65" s="62" t="s">
        <v>116</v>
      </c>
      <c r="D65" s="44">
        <v>90</v>
      </c>
      <c r="E65" s="45">
        <v>18.100000000000001</v>
      </c>
      <c r="F65" s="46">
        <v>416</v>
      </c>
      <c r="G65" s="16">
        <f t="shared" si="0"/>
        <v>7529.6</v>
      </c>
    </row>
    <row r="66" spans="1:7" x14ac:dyDescent="0.25">
      <c r="A66" s="59">
        <v>44092</v>
      </c>
      <c r="B66" s="59">
        <v>44092</v>
      </c>
      <c r="C66" s="60" t="s">
        <v>117</v>
      </c>
      <c r="D66" s="47">
        <v>75</v>
      </c>
      <c r="E66" s="45">
        <v>9.44</v>
      </c>
      <c r="F66" s="46">
        <v>1189</v>
      </c>
      <c r="G66" s="16">
        <f t="shared" si="0"/>
        <v>11224.16</v>
      </c>
    </row>
    <row r="67" spans="1:7" x14ac:dyDescent="0.25">
      <c r="A67" s="59">
        <v>44460</v>
      </c>
      <c r="B67" s="59">
        <v>44460</v>
      </c>
      <c r="C67" s="58" t="s">
        <v>118</v>
      </c>
      <c r="D67" s="44">
        <v>74</v>
      </c>
      <c r="E67" s="45">
        <v>5.19</v>
      </c>
      <c r="F67" s="46">
        <f>248-248</f>
        <v>0</v>
      </c>
      <c r="G67" s="16">
        <f t="shared" si="0"/>
        <v>0</v>
      </c>
    </row>
    <row r="68" spans="1:7" x14ac:dyDescent="0.25">
      <c r="A68" s="59">
        <v>44501</v>
      </c>
      <c r="B68" s="59">
        <v>44501</v>
      </c>
      <c r="C68" s="60" t="s">
        <v>119</v>
      </c>
      <c r="D68" s="47">
        <v>90</v>
      </c>
      <c r="E68" s="45">
        <v>75.900000000000006</v>
      </c>
      <c r="F68" s="46">
        <v>36</v>
      </c>
      <c r="G68" s="16">
        <f t="shared" si="0"/>
        <v>2732.4</v>
      </c>
    </row>
    <row r="69" spans="1:7" x14ac:dyDescent="0.25">
      <c r="A69" s="59">
        <v>44501</v>
      </c>
      <c r="B69" s="59">
        <v>44501</v>
      </c>
      <c r="C69" s="58" t="s">
        <v>120</v>
      </c>
      <c r="D69" s="44">
        <v>60</v>
      </c>
      <c r="E69" s="45">
        <v>141.6</v>
      </c>
      <c r="F69" s="46">
        <v>11</v>
      </c>
      <c r="G69" s="16">
        <f t="shared" si="0"/>
        <v>1557.6</v>
      </c>
    </row>
    <row r="70" spans="1:7" x14ac:dyDescent="0.25">
      <c r="A70" s="59">
        <v>44628</v>
      </c>
      <c r="B70" s="59">
        <v>44628</v>
      </c>
      <c r="C70" s="63" t="s">
        <v>121</v>
      </c>
      <c r="D70" s="47">
        <v>103</v>
      </c>
      <c r="E70" s="45">
        <v>41.24</v>
      </c>
      <c r="F70" s="46">
        <v>15</v>
      </c>
      <c r="G70" s="16">
        <f t="shared" si="0"/>
        <v>618.6</v>
      </c>
    </row>
    <row r="71" spans="1:7" x14ac:dyDescent="0.25">
      <c r="A71" s="59">
        <v>44501</v>
      </c>
      <c r="B71" s="59">
        <v>44501</v>
      </c>
      <c r="C71" s="58" t="s">
        <v>122</v>
      </c>
      <c r="D71" s="44">
        <v>122</v>
      </c>
      <c r="E71" s="45">
        <v>22.6</v>
      </c>
      <c r="F71" s="46">
        <v>11</v>
      </c>
      <c r="G71" s="16">
        <f t="shared" si="0"/>
        <v>248.60000000000002</v>
      </c>
    </row>
    <row r="72" spans="1:7" x14ac:dyDescent="0.25">
      <c r="A72" s="59">
        <v>44501</v>
      </c>
      <c r="B72" s="59">
        <v>44501</v>
      </c>
      <c r="C72" s="60" t="s">
        <v>123</v>
      </c>
      <c r="D72" s="47">
        <v>122</v>
      </c>
      <c r="E72" s="45">
        <v>22.6</v>
      </c>
      <c r="F72" s="46">
        <v>7</v>
      </c>
      <c r="G72" s="16">
        <f t="shared" si="0"/>
        <v>158.20000000000002</v>
      </c>
    </row>
    <row r="73" spans="1:7" x14ac:dyDescent="0.25">
      <c r="A73" s="59">
        <v>44501</v>
      </c>
      <c r="B73" s="59">
        <v>44501</v>
      </c>
      <c r="C73" s="58" t="s">
        <v>124</v>
      </c>
      <c r="D73" s="44">
        <v>122</v>
      </c>
      <c r="E73" s="45">
        <v>22.6</v>
      </c>
      <c r="F73" s="46">
        <v>9</v>
      </c>
      <c r="G73" s="16">
        <f t="shared" si="0"/>
        <v>203.4</v>
      </c>
    </row>
    <row r="74" spans="1:7" x14ac:dyDescent="0.25">
      <c r="A74" s="59">
        <v>44628</v>
      </c>
      <c r="B74" s="59">
        <v>44628</v>
      </c>
      <c r="C74" s="60" t="s">
        <v>125</v>
      </c>
      <c r="D74" s="47">
        <v>68</v>
      </c>
      <c r="E74" s="45">
        <v>46</v>
      </c>
      <c r="F74" s="46">
        <v>9</v>
      </c>
      <c r="G74" s="16">
        <f t="shared" si="0"/>
        <v>414</v>
      </c>
    </row>
    <row r="75" spans="1:7" x14ac:dyDescent="0.25">
      <c r="A75" s="59">
        <v>43186</v>
      </c>
      <c r="B75" s="59">
        <v>43186</v>
      </c>
      <c r="C75" s="58" t="s">
        <v>126</v>
      </c>
      <c r="D75" s="44">
        <v>27</v>
      </c>
      <c r="E75" s="50">
        <v>8567.98</v>
      </c>
      <c r="F75" s="46">
        <v>4</v>
      </c>
      <c r="G75" s="16">
        <f t="shared" ref="G75:G141" si="1">E75*F75</f>
        <v>34271.919999999998</v>
      </c>
    </row>
    <row r="76" spans="1:7" x14ac:dyDescent="0.25">
      <c r="A76" s="59">
        <v>43186</v>
      </c>
      <c r="B76" s="59">
        <v>43186</v>
      </c>
      <c r="C76" s="60" t="s">
        <v>127</v>
      </c>
      <c r="D76" s="47">
        <v>26</v>
      </c>
      <c r="E76" s="50">
        <v>8567.98</v>
      </c>
      <c r="F76" s="46">
        <v>2</v>
      </c>
      <c r="G76" s="16">
        <f t="shared" si="1"/>
        <v>17135.96</v>
      </c>
    </row>
    <row r="77" spans="1:7" x14ac:dyDescent="0.25">
      <c r="A77" s="59">
        <v>43186</v>
      </c>
      <c r="B77" s="59">
        <v>43186</v>
      </c>
      <c r="C77" s="58" t="s">
        <v>128</v>
      </c>
      <c r="D77" s="44">
        <v>28</v>
      </c>
      <c r="E77" s="50">
        <v>8567.98</v>
      </c>
      <c r="F77" s="46">
        <v>3</v>
      </c>
      <c r="G77" s="16">
        <f t="shared" si="1"/>
        <v>25703.94</v>
      </c>
    </row>
    <row r="78" spans="1:7" x14ac:dyDescent="0.25">
      <c r="A78" s="59">
        <v>44244</v>
      </c>
      <c r="B78" s="59">
        <v>44244</v>
      </c>
      <c r="C78" s="60" t="s">
        <v>129</v>
      </c>
      <c r="D78" s="47">
        <v>29</v>
      </c>
      <c r="E78" s="50">
        <v>5203.92</v>
      </c>
      <c r="F78" s="46">
        <v>12</v>
      </c>
      <c r="G78" s="16">
        <f t="shared" si="1"/>
        <v>62447.040000000001</v>
      </c>
    </row>
    <row r="79" spans="1:7" x14ac:dyDescent="0.25">
      <c r="A79" s="59">
        <v>44244</v>
      </c>
      <c r="B79" s="59">
        <v>44244</v>
      </c>
      <c r="C79" s="58" t="s">
        <v>130</v>
      </c>
      <c r="D79" s="44">
        <v>30</v>
      </c>
      <c r="E79" s="50">
        <v>7413.34</v>
      </c>
      <c r="F79" s="46">
        <v>14</v>
      </c>
      <c r="G79" s="16">
        <f t="shared" si="1"/>
        <v>103786.76000000001</v>
      </c>
    </row>
    <row r="80" spans="1:7" x14ac:dyDescent="0.25">
      <c r="A80" s="59">
        <v>44244</v>
      </c>
      <c r="B80" s="59">
        <v>44244</v>
      </c>
      <c r="C80" s="60" t="s">
        <v>131</v>
      </c>
      <c r="D80" s="47">
        <v>32</v>
      </c>
      <c r="E80" s="50">
        <v>7413.34</v>
      </c>
      <c r="F80" s="46">
        <v>13</v>
      </c>
      <c r="G80" s="16">
        <f t="shared" si="1"/>
        <v>96373.42</v>
      </c>
    </row>
    <row r="81" spans="1:7" x14ac:dyDescent="0.25">
      <c r="A81" s="59">
        <v>44244</v>
      </c>
      <c r="B81" s="59">
        <v>44244</v>
      </c>
      <c r="C81" s="58" t="s">
        <v>132</v>
      </c>
      <c r="D81" s="44">
        <v>31</v>
      </c>
      <c r="E81" s="50">
        <v>7413.34</v>
      </c>
      <c r="F81" s="46">
        <v>13</v>
      </c>
      <c r="G81" s="16">
        <f t="shared" si="1"/>
        <v>96373.42</v>
      </c>
    </row>
    <row r="82" spans="1:7" ht="16.5" customHeight="1" x14ac:dyDescent="0.25">
      <c r="A82" s="59">
        <v>44014</v>
      </c>
      <c r="B82" s="59">
        <v>44014</v>
      </c>
      <c r="C82" s="65" t="s">
        <v>133</v>
      </c>
      <c r="D82" s="47">
        <v>25</v>
      </c>
      <c r="E82" s="50">
        <v>7530.76</v>
      </c>
      <c r="F82" s="46">
        <v>2</v>
      </c>
      <c r="G82" s="31">
        <f t="shared" si="1"/>
        <v>15061.52</v>
      </c>
    </row>
    <row r="83" spans="1:7" x14ac:dyDescent="0.25">
      <c r="A83" s="59">
        <v>44579</v>
      </c>
      <c r="B83" s="59">
        <v>44579</v>
      </c>
      <c r="C83" s="66" t="s">
        <v>134</v>
      </c>
      <c r="D83" s="44">
        <v>20</v>
      </c>
      <c r="E83" s="50">
        <v>7128.32</v>
      </c>
      <c r="F83" s="46">
        <v>13</v>
      </c>
      <c r="G83" s="16">
        <f t="shared" si="1"/>
        <v>92668.160000000003</v>
      </c>
    </row>
    <row r="84" spans="1:7" x14ac:dyDescent="0.25">
      <c r="A84" s="59">
        <v>44547</v>
      </c>
      <c r="B84" s="59">
        <v>44547</v>
      </c>
      <c r="C84" s="67" t="s">
        <v>135</v>
      </c>
      <c r="D84" s="47">
        <v>17</v>
      </c>
      <c r="E84" s="50">
        <v>5299.17</v>
      </c>
      <c r="F84" s="46">
        <v>0</v>
      </c>
      <c r="G84" s="16">
        <f t="shared" si="1"/>
        <v>0</v>
      </c>
    </row>
    <row r="85" spans="1:7" x14ac:dyDescent="0.25">
      <c r="A85" s="59">
        <v>44547</v>
      </c>
      <c r="B85" s="59">
        <v>44547</v>
      </c>
      <c r="C85" s="66" t="s">
        <v>136</v>
      </c>
      <c r="D85" s="44">
        <v>123</v>
      </c>
      <c r="E85" s="50">
        <v>6843.3</v>
      </c>
      <c r="F85" s="46">
        <v>6</v>
      </c>
      <c r="G85" s="16">
        <f t="shared" si="1"/>
        <v>41059.800000000003</v>
      </c>
    </row>
    <row r="86" spans="1:7" x14ac:dyDescent="0.25">
      <c r="A86" s="59">
        <v>44547</v>
      </c>
      <c r="B86" s="59">
        <v>44547</v>
      </c>
      <c r="C86" s="67" t="s">
        <v>137</v>
      </c>
      <c r="D86" s="47">
        <v>19</v>
      </c>
      <c r="E86" s="50">
        <v>6843.3</v>
      </c>
      <c r="F86" s="46">
        <v>7</v>
      </c>
      <c r="G86" s="16">
        <f t="shared" si="1"/>
        <v>47903.1</v>
      </c>
    </row>
    <row r="87" spans="1:7" x14ac:dyDescent="0.25">
      <c r="A87" s="59">
        <v>44547</v>
      </c>
      <c r="B87" s="59">
        <v>44547</v>
      </c>
      <c r="C87" s="66" t="s">
        <v>138</v>
      </c>
      <c r="D87" s="44">
        <v>18</v>
      </c>
      <c r="E87" s="50">
        <v>6843.3</v>
      </c>
      <c r="F87" s="46">
        <v>14</v>
      </c>
      <c r="G87" s="16">
        <f t="shared" si="1"/>
        <v>95806.2</v>
      </c>
    </row>
    <row r="88" spans="1:7" x14ac:dyDescent="0.25">
      <c r="A88" s="59">
        <v>44014</v>
      </c>
      <c r="B88" s="59">
        <v>44014</v>
      </c>
      <c r="C88" s="67" t="s">
        <v>139</v>
      </c>
      <c r="D88" s="47">
        <v>35</v>
      </c>
      <c r="E88" s="50">
        <v>13385.14</v>
      </c>
      <c r="F88" s="46">
        <v>4</v>
      </c>
      <c r="G88" s="16">
        <f t="shared" si="1"/>
        <v>53540.56</v>
      </c>
    </row>
    <row r="89" spans="1:7" x14ac:dyDescent="0.25">
      <c r="A89" s="59">
        <v>44014</v>
      </c>
      <c r="B89" s="59">
        <v>44014</v>
      </c>
      <c r="C89" s="66" t="s">
        <v>140</v>
      </c>
      <c r="D89" s="44">
        <v>34</v>
      </c>
      <c r="E89" s="50">
        <v>13385.14</v>
      </c>
      <c r="F89" s="46">
        <v>3</v>
      </c>
      <c r="G89" s="16">
        <f t="shared" si="1"/>
        <v>40155.42</v>
      </c>
    </row>
    <row r="90" spans="1:7" x14ac:dyDescent="0.25">
      <c r="A90" s="59">
        <v>44014</v>
      </c>
      <c r="B90" s="59">
        <v>44014</v>
      </c>
      <c r="C90" s="67" t="s">
        <v>141</v>
      </c>
      <c r="D90" s="47">
        <v>36</v>
      </c>
      <c r="E90" s="50">
        <v>7131.32</v>
      </c>
      <c r="F90" s="46">
        <v>3</v>
      </c>
      <c r="G90" s="16">
        <f t="shared" si="1"/>
        <v>21393.96</v>
      </c>
    </row>
    <row r="91" spans="1:7" x14ac:dyDescent="0.25">
      <c r="A91" s="59">
        <v>44014</v>
      </c>
      <c r="B91" s="59">
        <v>44014</v>
      </c>
      <c r="C91" s="66" t="s">
        <v>142</v>
      </c>
      <c r="D91" s="44">
        <v>37</v>
      </c>
      <c r="E91" s="50">
        <v>13385.14</v>
      </c>
      <c r="F91" s="46">
        <v>4</v>
      </c>
      <c r="G91" s="16">
        <f t="shared" si="1"/>
        <v>53540.56</v>
      </c>
    </row>
    <row r="92" spans="1:7" x14ac:dyDescent="0.25">
      <c r="A92" s="59">
        <v>44628</v>
      </c>
      <c r="B92" s="59">
        <v>44628</v>
      </c>
      <c r="C92" s="60" t="s">
        <v>184</v>
      </c>
      <c r="D92" s="47">
        <v>73</v>
      </c>
      <c r="E92" s="45">
        <v>443.68</v>
      </c>
      <c r="F92" s="46">
        <v>12</v>
      </c>
      <c r="G92" s="16">
        <f t="shared" si="1"/>
        <v>5324.16</v>
      </c>
    </row>
    <row r="93" spans="1:7" x14ac:dyDescent="0.25">
      <c r="A93" s="59">
        <v>44179</v>
      </c>
      <c r="B93" s="59">
        <v>44179</v>
      </c>
      <c r="C93" s="58" t="s">
        <v>143</v>
      </c>
      <c r="D93" s="44">
        <v>38</v>
      </c>
      <c r="E93" s="45">
        <v>116.82</v>
      </c>
      <c r="F93" s="46">
        <v>23</v>
      </c>
      <c r="G93" s="16">
        <f t="shared" si="1"/>
        <v>2686.8599999999997</v>
      </c>
    </row>
    <row r="94" spans="1:7" x14ac:dyDescent="0.25">
      <c r="A94" s="59">
        <v>44628</v>
      </c>
      <c r="B94" s="59">
        <v>44628</v>
      </c>
      <c r="C94" s="60" t="s">
        <v>144</v>
      </c>
      <c r="D94" s="47">
        <v>94</v>
      </c>
      <c r="E94" s="45">
        <v>165</v>
      </c>
      <c r="F94" s="46">
        <v>41</v>
      </c>
      <c r="G94" s="16">
        <f t="shared" si="1"/>
        <v>6765</v>
      </c>
    </row>
    <row r="95" spans="1:7" x14ac:dyDescent="0.25">
      <c r="A95" s="59">
        <v>44628</v>
      </c>
      <c r="B95" s="59">
        <v>44628</v>
      </c>
      <c r="C95" s="58" t="s">
        <v>145</v>
      </c>
      <c r="D95" s="44">
        <v>95</v>
      </c>
      <c r="E95" s="45">
        <v>251</v>
      </c>
      <c r="F95" s="46">
        <v>84</v>
      </c>
      <c r="G95" s="16">
        <f t="shared" si="1"/>
        <v>21084</v>
      </c>
    </row>
    <row r="96" spans="1:7" x14ac:dyDescent="0.25">
      <c r="A96" s="59">
        <v>44501</v>
      </c>
      <c r="B96" s="59">
        <v>44501</v>
      </c>
      <c r="C96" s="60" t="s">
        <v>146</v>
      </c>
      <c r="D96" s="47">
        <v>93</v>
      </c>
      <c r="E96" s="45">
        <v>124.2</v>
      </c>
      <c r="F96" s="46">
        <v>223</v>
      </c>
      <c r="G96" s="16">
        <f t="shared" si="1"/>
        <v>27696.600000000002</v>
      </c>
    </row>
    <row r="97" spans="1:7" x14ac:dyDescent="0.25">
      <c r="A97" s="59">
        <v>44158</v>
      </c>
      <c r="B97" s="59">
        <v>44158</v>
      </c>
      <c r="C97" s="58" t="s">
        <v>147</v>
      </c>
      <c r="D97" s="44">
        <v>92</v>
      </c>
      <c r="E97" s="45">
        <v>40</v>
      </c>
      <c r="F97" s="46">
        <v>9</v>
      </c>
      <c r="G97" s="16">
        <f t="shared" si="1"/>
        <v>360</v>
      </c>
    </row>
    <row r="98" spans="1:7" x14ac:dyDescent="0.25">
      <c r="A98" s="59">
        <v>44628</v>
      </c>
      <c r="B98" s="59">
        <v>44628</v>
      </c>
      <c r="C98" s="60" t="s">
        <v>148</v>
      </c>
      <c r="D98" s="47">
        <v>77</v>
      </c>
      <c r="E98" s="45">
        <v>334.7</v>
      </c>
      <c r="F98" s="46">
        <v>9.83</v>
      </c>
      <c r="G98" s="16">
        <f t="shared" si="1"/>
        <v>3290.1010000000001</v>
      </c>
    </row>
    <row r="99" spans="1:7" x14ac:dyDescent="0.25">
      <c r="A99" s="59">
        <v>44628</v>
      </c>
      <c r="B99" s="59">
        <v>44628</v>
      </c>
      <c r="C99" s="58" t="s">
        <v>149</v>
      </c>
      <c r="D99" s="44">
        <v>88</v>
      </c>
      <c r="E99" s="45">
        <v>5.26</v>
      </c>
      <c r="F99" s="46">
        <v>60</v>
      </c>
      <c r="G99" s="16">
        <f t="shared" si="1"/>
        <v>315.59999999999997</v>
      </c>
    </row>
    <row r="100" spans="1:7" x14ac:dyDescent="0.25">
      <c r="A100" s="59">
        <v>44579</v>
      </c>
      <c r="B100" s="59">
        <v>44579</v>
      </c>
      <c r="C100" s="60" t="s">
        <v>150</v>
      </c>
      <c r="D100" s="47">
        <v>22</v>
      </c>
      <c r="E100" s="50">
        <v>6216.72</v>
      </c>
      <c r="F100" s="46">
        <v>13</v>
      </c>
      <c r="G100" s="16">
        <f t="shared" si="1"/>
        <v>80817.36</v>
      </c>
    </row>
    <row r="101" spans="1:7" x14ac:dyDescent="0.25">
      <c r="A101" s="59">
        <v>44579</v>
      </c>
      <c r="B101" s="59">
        <v>44579</v>
      </c>
      <c r="C101" s="58" t="s">
        <v>151</v>
      </c>
      <c r="D101" s="44">
        <v>21</v>
      </c>
      <c r="E101" s="50">
        <v>6216.72</v>
      </c>
      <c r="F101" s="46">
        <v>14</v>
      </c>
      <c r="G101" s="16">
        <f t="shared" si="1"/>
        <v>87034.08</v>
      </c>
    </row>
    <row r="102" spans="1:7" x14ac:dyDescent="0.25">
      <c r="A102" s="59">
        <v>44579</v>
      </c>
      <c r="B102" s="59">
        <v>44579</v>
      </c>
      <c r="C102" s="60" t="s">
        <v>152</v>
      </c>
      <c r="D102" s="47">
        <v>23</v>
      </c>
      <c r="E102" s="50">
        <v>6216.72</v>
      </c>
      <c r="F102" s="46">
        <v>16</v>
      </c>
      <c r="G102" s="16">
        <f>E102*F102</f>
        <v>99467.520000000004</v>
      </c>
    </row>
    <row r="103" spans="1:7" x14ac:dyDescent="0.25">
      <c r="A103" s="59">
        <v>44547</v>
      </c>
      <c r="B103" s="59">
        <v>44547</v>
      </c>
      <c r="C103" s="58" t="s">
        <v>153</v>
      </c>
      <c r="D103" s="44">
        <v>24</v>
      </c>
      <c r="E103" s="50">
        <v>4837.04</v>
      </c>
      <c r="F103" s="46">
        <v>23</v>
      </c>
      <c r="G103" s="16">
        <f t="shared" si="1"/>
        <v>111251.92</v>
      </c>
    </row>
    <row r="104" spans="1:7" x14ac:dyDescent="0.25">
      <c r="A104" s="59">
        <v>44329</v>
      </c>
      <c r="B104" s="59">
        <v>44329</v>
      </c>
      <c r="C104" s="60" t="s">
        <v>154</v>
      </c>
      <c r="D104" s="47">
        <v>63</v>
      </c>
      <c r="E104" s="45">
        <v>108.01</v>
      </c>
      <c r="F104" s="46">
        <v>4.83</v>
      </c>
      <c r="G104" s="16">
        <f t="shared" si="1"/>
        <v>521.68830000000003</v>
      </c>
    </row>
    <row r="105" spans="1:7" x14ac:dyDescent="0.25">
      <c r="A105" s="59">
        <v>44628</v>
      </c>
      <c r="B105" s="59">
        <v>44628</v>
      </c>
      <c r="C105" s="58" t="s">
        <v>155</v>
      </c>
      <c r="D105" s="44">
        <v>62</v>
      </c>
      <c r="E105" s="45">
        <v>206.85</v>
      </c>
      <c r="F105" s="46">
        <v>0.16</v>
      </c>
      <c r="G105" s="16">
        <f t="shared" si="1"/>
        <v>33.095999999999997</v>
      </c>
    </row>
    <row r="106" spans="1:7" x14ac:dyDescent="0.25">
      <c r="A106" s="59">
        <v>44327</v>
      </c>
      <c r="B106" s="59">
        <v>44327</v>
      </c>
      <c r="C106" s="60" t="s">
        <v>156</v>
      </c>
      <c r="D106" s="47">
        <v>62</v>
      </c>
      <c r="E106" s="45">
        <v>247.8</v>
      </c>
      <c r="F106" s="46">
        <v>4</v>
      </c>
      <c r="G106" s="16">
        <f t="shared" si="1"/>
        <v>991.2</v>
      </c>
    </row>
    <row r="107" spans="1:7" x14ac:dyDescent="0.25">
      <c r="A107" s="59">
        <v>44386</v>
      </c>
      <c r="B107" s="59">
        <v>44386</v>
      </c>
      <c r="C107" s="60" t="s">
        <v>157</v>
      </c>
      <c r="D107" s="47">
        <v>67</v>
      </c>
      <c r="E107" s="45">
        <v>53.099999999999994</v>
      </c>
      <c r="F107" s="46">
        <v>137</v>
      </c>
      <c r="G107" s="16">
        <f t="shared" si="1"/>
        <v>7274.6999999999989</v>
      </c>
    </row>
    <row r="108" spans="1:7" x14ac:dyDescent="0.25">
      <c r="A108" s="59">
        <v>44501</v>
      </c>
      <c r="B108" s="59">
        <v>44501</v>
      </c>
      <c r="C108" s="60" t="s">
        <v>158</v>
      </c>
      <c r="D108" s="47">
        <v>67</v>
      </c>
      <c r="E108" s="45">
        <v>263.29000000000002</v>
      </c>
      <c r="F108" s="46">
        <v>10</v>
      </c>
      <c r="G108" s="16">
        <f t="shared" si="1"/>
        <v>2632.9</v>
      </c>
    </row>
    <row r="109" spans="1:7" x14ac:dyDescent="0.25">
      <c r="A109" s="59">
        <v>44501</v>
      </c>
      <c r="B109" s="59">
        <v>44501</v>
      </c>
      <c r="C109" s="60" t="s">
        <v>159</v>
      </c>
      <c r="D109" s="47">
        <v>154</v>
      </c>
      <c r="E109" s="45">
        <v>22.33</v>
      </c>
      <c r="F109" s="46">
        <v>34</v>
      </c>
      <c r="G109" s="16">
        <f t="shared" si="1"/>
        <v>759.21999999999991</v>
      </c>
    </row>
    <row r="110" spans="1:7" x14ac:dyDescent="0.25">
      <c r="A110" s="59">
        <v>44501</v>
      </c>
      <c r="B110" s="59">
        <v>44501</v>
      </c>
      <c r="C110" s="58" t="s">
        <v>160</v>
      </c>
      <c r="D110" s="47">
        <v>155</v>
      </c>
      <c r="E110" s="45">
        <v>226.01</v>
      </c>
      <c r="F110" s="46">
        <v>11</v>
      </c>
      <c r="G110" s="16">
        <f t="shared" si="1"/>
        <v>2486.1099999999997</v>
      </c>
    </row>
    <row r="111" spans="1:7" ht="19.5" customHeight="1" x14ac:dyDescent="0.25">
      <c r="A111" s="59">
        <v>44501</v>
      </c>
      <c r="B111" s="59">
        <v>44501</v>
      </c>
      <c r="C111" s="60" t="s">
        <v>161</v>
      </c>
      <c r="D111" s="47">
        <v>111</v>
      </c>
      <c r="E111" s="45">
        <v>259</v>
      </c>
      <c r="F111" s="46">
        <v>6</v>
      </c>
      <c r="G111" s="16">
        <f t="shared" si="1"/>
        <v>1554</v>
      </c>
    </row>
    <row r="112" spans="1:7" x14ac:dyDescent="0.25">
      <c r="A112" s="59">
        <v>44501</v>
      </c>
      <c r="B112" s="59">
        <v>44501</v>
      </c>
      <c r="C112" s="60" t="s">
        <v>162</v>
      </c>
      <c r="D112" s="47">
        <v>111</v>
      </c>
      <c r="E112" s="45">
        <v>364.6</v>
      </c>
      <c r="F112" s="46">
        <v>4</v>
      </c>
      <c r="G112" s="16">
        <f t="shared" si="1"/>
        <v>1458.4</v>
      </c>
    </row>
    <row r="113" spans="1:7" ht="20.25" customHeight="1" x14ac:dyDescent="0.25">
      <c r="A113" s="59">
        <v>44501</v>
      </c>
      <c r="B113" s="59">
        <v>44501</v>
      </c>
      <c r="C113" s="60" t="s">
        <v>163</v>
      </c>
      <c r="D113" s="47">
        <v>156</v>
      </c>
      <c r="E113" s="45">
        <v>1805.4</v>
      </c>
      <c r="F113" s="46">
        <v>3</v>
      </c>
      <c r="G113" s="16">
        <f t="shared" si="1"/>
        <v>5416.2000000000007</v>
      </c>
    </row>
    <row r="114" spans="1:7" x14ac:dyDescent="0.25">
      <c r="A114" s="59">
        <v>44501</v>
      </c>
      <c r="B114" s="59">
        <v>44501</v>
      </c>
      <c r="C114" s="60" t="s">
        <v>164</v>
      </c>
      <c r="D114" s="47">
        <v>157</v>
      </c>
      <c r="E114" s="45">
        <v>146</v>
      </c>
      <c r="F114" s="46">
        <v>137</v>
      </c>
      <c r="G114" s="16">
        <f t="shared" si="1"/>
        <v>20002</v>
      </c>
    </row>
    <row r="115" spans="1:7" x14ac:dyDescent="0.25">
      <c r="A115" s="59">
        <v>44501</v>
      </c>
      <c r="B115" s="59">
        <v>44501</v>
      </c>
      <c r="C115" s="60" t="s">
        <v>165</v>
      </c>
      <c r="D115" s="47">
        <v>66</v>
      </c>
      <c r="E115" s="45">
        <v>62.8</v>
      </c>
      <c r="F115" s="46">
        <v>9</v>
      </c>
      <c r="G115" s="16">
        <f t="shared" si="1"/>
        <v>565.19999999999993</v>
      </c>
    </row>
    <row r="116" spans="1:7" x14ac:dyDescent="0.25">
      <c r="A116" s="59">
        <v>44501</v>
      </c>
      <c r="B116" s="59">
        <v>44501</v>
      </c>
      <c r="C116" s="60" t="s">
        <v>166</v>
      </c>
      <c r="D116" s="47">
        <v>76</v>
      </c>
      <c r="E116" s="45">
        <v>445</v>
      </c>
      <c r="F116" s="46">
        <v>12</v>
      </c>
      <c r="G116" s="16">
        <f t="shared" si="1"/>
        <v>5340</v>
      </c>
    </row>
    <row r="117" spans="1:7" x14ac:dyDescent="0.25">
      <c r="A117" s="59">
        <v>44501</v>
      </c>
      <c r="B117" s="59">
        <v>44501</v>
      </c>
      <c r="C117" s="60" t="s">
        <v>167</v>
      </c>
      <c r="D117" s="47">
        <v>153</v>
      </c>
      <c r="E117" s="45">
        <v>29.27</v>
      </c>
      <c r="F117" s="46">
        <v>139</v>
      </c>
      <c r="G117" s="16">
        <f t="shared" si="1"/>
        <v>4068.5299999999997</v>
      </c>
    </row>
    <row r="118" spans="1:7" x14ac:dyDescent="0.25">
      <c r="A118" s="59">
        <v>44517</v>
      </c>
      <c r="B118" s="59">
        <v>44517</v>
      </c>
      <c r="C118" s="60" t="s">
        <v>168</v>
      </c>
      <c r="D118" s="47">
        <v>153</v>
      </c>
      <c r="E118" s="45">
        <v>32.799999999999997</v>
      </c>
      <c r="F118" s="46">
        <v>154</v>
      </c>
      <c r="G118" s="16">
        <f t="shared" si="1"/>
        <v>5051.2</v>
      </c>
    </row>
    <row r="119" spans="1:7" x14ac:dyDescent="0.25">
      <c r="A119" s="59">
        <v>44517</v>
      </c>
      <c r="B119" s="59">
        <v>44517</v>
      </c>
      <c r="C119" s="60" t="s">
        <v>169</v>
      </c>
      <c r="D119" s="47">
        <v>156</v>
      </c>
      <c r="E119" s="45">
        <v>32.1</v>
      </c>
      <c r="F119" s="46">
        <v>10</v>
      </c>
      <c r="G119" s="16">
        <f>F119*E119</f>
        <v>321</v>
      </c>
    </row>
    <row r="120" spans="1:7" x14ac:dyDescent="0.25">
      <c r="A120" s="59">
        <v>44501</v>
      </c>
      <c r="B120" s="59">
        <v>44501</v>
      </c>
      <c r="C120" s="60" t="s">
        <v>170</v>
      </c>
      <c r="D120" s="47">
        <v>88</v>
      </c>
      <c r="E120" s="45">
        <v>1147</v>
      </c>
      <c r="F120" s="46">
        <v>1</v>
      </c>
      <c r="G120" s="16">
        <f t="shared" si="1"/>
        <v>1147</v>
      </c>
    </row>
    <row r="121" spans="1:7" x14ac:dyDescent="0.25">
      <c r="A121" s="59">
        <v>44501</v>
      </c>
      <c r="B121" s="59">
        <v>44501</v>
      </c>
      <c r="C121" s="60" t="s">
        <v>171</v>
      </c>
      <c r="D121" s="47">
        <v>114</v>
      </c>
      <c r="E121" s="45">
        <v>495</v>
      </c>
      <c r="F121" s="46">
        <v>0</v>
      </c>
      <c r="G121" s="16">
        <f t="shared" si="1"/>
        <v>0</v>
      </c>
    </row>
    <row r="122" spans="1:7" x14ac:dyDescent="0.25">
      <c r="A122" s="59">
        <v>44501</v>
      </c>
      <c r="B122" s="59">
        <v>44501</v>
      </c>
      <c r="C122" s="60" t="s">
        <v>172</v>
      </c>
      <c r="D122" s="47">
        <v>114</v>
      </c>
      <c r="E122" s="45">
        <v>495</v>
      </c>
      <c r="F122" s="46">
        <v>2</v>
      </c>
      <c r="G122" s="16">
        <f t="shared" si="1"/>
        <v>990</v>
      </c>
    </row>
    <row r="123" spans="1:7" x14ac:dyDescent="0.25">
      <c r="A123" s="59">
        <v>44329</v>
      </c>
      <c r="B123" s="59">
        <v>44329</v>
      </c>
      <c r="C123" s="60" t="s">
        <v>173</v>
      </c>
      <c r="D123" s="47">
        <v>81</v>
      </c>
      <c r="E123" s="45">
        <v>29.5</v>
      </c>
      <c r="F123" s="46">
        <v>0</v>
      </c>
      <c r="G123" s="16">
        <f t="shared" si="1"/>
        <v>0</v>
      </c>
    </row>
    <row r="124" spans="1:7" x14ac:dyDescent="0.25">
      <c r="A124" s="57">
        <v>44417</v>
      </c>
      <c r="B124" s="57">
        <v>44417</v>
      </c>
      <c r="C124" s="68" t="s">
        <v>174</v>
      </c>
      <c r="D124" s="51" t="s">
        <v>175</v>
      </c>
      <c r="E124" s="52">
        <f>1.18*210</f>
        <v>247.79999999999998</v>
      </c>
      <c r="F124" s="53">
        <v>40</v>
      </c>
      <c r="G124" s="54">
        <f>247.8*40</f>
        <v>9912</v>
      </c>
    </row>
    <row r="125" spans="1:7" x14ac:dyDescent="0.25">
      <c r="A125" s="59">
        <v>44386</v>
      </c>
      <c r="B125" s="59">
        <v>44386</v>
      </c>
      <c r="C125" s="60" t="s">
        <v>176</v>
      </c>
      <c r="D125" s="47">
        <v>148</v>
      </c>
      <c r="E125" s="50">
        <v>1693.3</v>
      </c>
      <c r="F125" s="46">
        <v>9</v>
      </c>
      <c r="G125" s="16">
        <f>E125*F125</f>
        <v>15239.699999999999</v>
      </c>
    </row>
    <row r="126" spans="1:7" x14ac:dyDescent="0.25">
      <c r="A126" s="59">
        <v>44386</v>
      </c>
      <c r="B126" s="59">
        <v>44386</v>
      </c>
      <c r="C126" s="60" t="s">
        <v>177</v>
      </c>
      <c r="D126" s="47">
        <v>147</v>
      </c>
      <c r="E126" s="50">
        <v>4779</v>
      </c>
      <c r="F126" s="46">
        <v>0</v>
      </c>
      <c r="G126" s="16">
        <f t="shared" si="1"/>
        <v>0</v>
      </c>
    </row>
    <row r="127" spans="1:7" x14ac:dyDescent="0.25">
      <c r="A127" s="59">
        <v>44386</v>
      </c>
      <c r="B127" s="59">
        <v>44386</v>
      </c>
      <c r="C127" s="60" t="s">
        <v>178</v>
      </c>
      <c r="D127" s="47">
        <v>152</v>
      </c>
      <c r="E127" s="45">
        <v>118</v>
      </c>
      <c r="F127" s="46">
        <v>9</v>
      </c>
      <c r="G127" s="16">
        <f t="shared" si="1"/>
        <v>1062</v>
      </c>
    </row>
    <row r="128" spans="1:7" ht="18" customHeight="1" x14ac:dyDescent="0.25">
      <c r="A128" s="59">
        <v>44386</v>
      </c>
      <c r="B128" s="59">
        <v>44386</v>
      </c>
      <c r="C128" s="60" t="s">
        <v>179</v>
      </c>
      <c r="D128" s="47">
        <v>151</v>
      </c>
      <c r="E128" s="45">
        <v>531</v>
      </c>
      <c r="F128" s="46">
        <v>3</v>
      </c>
      <c r="G128" s="16">
        <f t="shared" si="1"/>
        <v>1593</v>
      </c>
    </row>
    <row r="129" spans="1:7" x14ac:dyDescent="0.25">
      <c r="A129" s="59">
        <v>44386</v>
      </c>
      <c r="B129" s="59">
        <v>44386</v>
      </c>
      <c r="C129" s="60" t="s">
        <v>180</v>
      </c>
      <c r="D129" s="47">
        <v>149</v>
      </c>
      <c r="E129" s="45">
        <v>53.1</v>
      </c>
      <c r="F129" s="46">
        <v>12</v>
      </c>
      <c r="G129" s="16">
        <f t="shared" si="1"/>
        <v>637.20000000000005</v>
      </c>
    </row>
    <row r="130" spans="1:7" x14ac:dyDescent="0.25">
      <c r="A130" s="59">
        <v>44628</v>
      </c>
      <c r="B130" s="59">
        <v>44628</v>
      </c>
      <c r="C130" s="60" t="s">
        <v>185</v>
      </c>
      <c r="D130" s="47">
        <v>64</v>
      </c>
      <c r="E130" s="45">
        <v>599.99</v>
      </c>
      <c r="F130" s="46">
        <v>6.5</v>
      </c>
      <c r="G130" s="16">
        <f t="shared" si="1"/>
        <v>3899.9349999999999</v>
      </c>
    </row>
    <row r="131" spans="1:7" x14ac:dyDescent="0.25">
      <c r="A131" s="78">
        <v>44634</v>
      </c>
      <c r="B131" s="78">
        <v>44634</v>
      </c>
      <c r="C131" s="79" t="s">
        <v>186</v>
      </c>
      <c r="D131" s="47">
        <v>159</v>
      </c>
      <c r="E131" s="45">
        <v>6946.66</v>
      </c>
      <c r="F131" s="46">
        <v>5</v>
      </c>
      <c r="G131" s="16">
        <f t="shared" si="1"/>
        <v>34733.300000000003</v>
      </c>
    </row>
    <row r="132" spans="1:7" x14ac:dyDescent="0.25">
      <c r="A132" s="78">
        <v>44634</v>
      </c>
      <c r="B132" s="78">
        <v>44634</v>
      </c>
      <c r="C132" s="79" t="s">
        <v>187</v>
      </c>
      <c r="D132" s="47">
        <v>159</v>
      </c>
      <c r="E132" s="45">
        <v>1389.33</v>
      </c>
      <c r="F132" s="46">
        <v>5</v>
      </c>
      <c r="G132" s="16">
        <f t="shared" si="1"/>
        <v>6946.65</v>
      </c>
    </row>
    <row r="133" spans="1:7" x14ac:dyDescent="0.25">
      <c r="A133" s="78">
        <v>44634</v>
      </c>
      <c r="B133" s="78">
        <v>44634</v>
      </c>
      <c r="C133" s="79" t="s">
        <v>188</v>
      </c>
      <c r="D133" s="47">
        <v>159</v>
      </c>
      <c r="E133" s="45">
        <v>128.62</v>
      </c>
      <c r="F133" s="46">
        <v>4</v>
      </c>
      <c r="G133" s="16">
        <f t="shared" si="1"/>
        <v>514.48</v>
      </c>
    </row>
    <row r="134" spans="1:7" x14ac:dyDescent="0.25">
      <c r="A134" s="78">
        <v>44634</v>
      </c>
      <c r="B134" s="78">
        <v>44634</v>
      </c>
      <c r="C134" s="79" t="s">
        <v>189</v>
      </c>
      <c r="D134" s="47">
        <v>159</v>
      </c>
      <c r="E134" s="45">
        <v>181.13</v>
      </c>
      <c r="F134" s="46">
        <v>4</v>
      </c>
      <c r="G134" s="16">
        <f t="shared" si="1"/>
        <v>724.52</v>
      </c>
    </row>
    <row r="135" spans="1:7" x14ac:dyDescent="0.25">
      <c r="A135" s="78">
        <v>44634</v>
      </c>
      <c r="B135" s="78">
        <v>44634</v>
      </c>
      <c r="C135" s="79" t="s">
        <v>190</v>
      </c>
      <c r="D135" s="47">
        <v>159</v>
      </c>
      <c r="E135" s="45">
        <v>159.30000000000001</v>
      </c>
      <c r="F135" s="46">
        <v>35</v>
      </c>
      <c r="G135" s="16">
        <f t="shared" si="1"/>
        <v>5575.5</v>
      </c>
    </row>
    <row r="136" spans="1:7" x14ac:dyDescent="0.25">
      <c r="A136" s="78">
        <v>44634</v>
      </c>
      <c r="B136" s="78">
        <v>44634</v>
      </c>
      <c r="C136" s="79" t="s">
        <v>191</v>
      </c>
      <c r="D136" s="47">
        <v>159</v>
      </c>
      <c r="E136" s="45">
        <v>83.19</v>
      </c>
      <c r="F136" s="46">
        <v>35</v>
      </c>
      <c r="G136" s="16">
        <f t="shared" si="1"/>
        <v>2911.65</v>
      </c>
    </row>
    <row r="137" spans="1:7" x14ac:dyDescent="0.25">
      <c r="A137" s="78">
        <v>44634</v>
      </c>
      <c r="B137" s="78">
        <v>44634</v>
      </c>
      <c r="C137" s="79" t="s">
        <v>192</v>
      </c>
      <c r="D137" s="47">
        <v>159</v>
      </c>
      <c r="E137" s="45">
        <v>1369.86</v>
      </c>
      <c r="F137" s="46">
        <v>4</v>
      </c>
      <c r="G137" s="16">
        <f t="shared" si="1"/>
        <v>5479.44</v>
      </c>
    </row>
    <row r="138" spans="1:7" x14ac:dyDescent="0.25">
      <c r="A138" s="78">
        <v>44634</v>
      </c>
      <c r="B138" s="78">
        <v>44634</v>
      </c>
      <c r="C138" s="79" t="s">
        <v>193</v>
      </c>
      <c r="D138" s="47">
        <v>159</v>
      </c>
      <c r="E138" s="45">
        <v>175.23</v>
      </c>
      <c r="F138" s="46">
        <v>4</v>
      </c>
      <c r="G138" s="16">
        <f t="shared" si="1"/>
        <v>700.92</v>
      </c>
    </row>
    <row r="139" spans="1:7" x14ac:dyDescent="0.25">
      <c r="A139" s="78">
        <v>44634</v>
      </c>
      <c r="B139" s="78">
        <v>44634</v>
      </c>
      <c r="C139" s="79" t="s">
        <v>194</v>
      </c>
      <c r="D139" s="47">
        <v>159</v>
      </c>
      <c r="E139" s="45">
        <v>1230.74</v>
      </c>
      <c r="F139" s="46">
        <v>2</v>
      </c>
      <c r="G139" s="16">
        <f t="shared" si="1"/>
        <v>2461.48</v>
      </c>
    </row>
    <row r="140" spans="1:7" x14ac:dyDescent="0.25">
      <c r="A140" s="78">
        <v>44634</v>
      </c>
      <c r="B140" s="78">
        <v>44634</v>
      </c>
      <c r="C140" s="79" t="s">
        <v>195</v>
      </c>
      <c r="D140" s="47">
        <v>159</v>
      </c>
      <c r="E140" s="45">
        <v>541.62</v>
      </c>
      <c r="F140" s="46">
        <v>2</v>
      </c>
      <c r="G140" s="16">
        <f t="shared" si="1"/>
        <v>1083.24</v>
      </c>
    </row>
    <row r="141" spans="1:7" x14ac:dyDescent="0.25">
      <c r="A141" s="78">
        <v>44634</v>
      </c>
      <c r="B141" s="78">
        <v>44634</v>
      </c>
      <c r="C141" s="79" t="s">
        <v>196</v>
      </c>
      <c r="D141" s="47">
        <v>159</v>
      </c>
      <c r="E141" s="45">
        <v>127.44</v>
      </c>
      <c r="F141" s="46">
        <v>4</v>
      </c>
      <c r="G141" s="16">
        <f t="shared" si="1"/>
        <v>509.76</v>
      </c>
    </row>
    <row r="142" spans="1:7" x14ac:dyDescent="0.25">
      <c r="A142" s="72"/>
      <c r="B142" s="72"/>
      <c r="C142" s="73"/>
      <c r="D142" s="74"/>
      <c r="E142" s="75"/>
      <c r="F142" s="76"/>
      <c r="G142" s="77"/>
    </row>
    <row r="143" spans="1:7" x14ac:dyDescent="0.25">
      <c r="A143" s="39"/>
      <c r="B143" s="39"/>
      <c r="C143" s="39"/>
      <c r="D143" s="55"/>
      <c r="E143" s="55"/>
      <c r="F143" s="39"/>
      <c r="G143" s="56">
        <f>SUM(G10:G141)</f>
        <v>1743693.8663999997</v>
      </c>
    </row>
    <row r="144" spans="1:7" x14ac:dyDescent="0.25">
      <c r="A144" s="25"/>
      <c r="B144" s="39"/>
      <c r="C144" s="39"/>
      <c r="D144" s="39"/>
      <c r="E144" s="39"/>
      <c r="F144" s="25"/>
      <c r="G144" s="25"/>
    </row>
    <row r="145" spans="1:7" x14ac:dyDescent="0.25">
      <c r="A145" s="25"/>
      <c r="B145" s="39"/>
      <c r="C145" s="39"/>
      <c r="D145" s="39"/>
      <c r="E145" s="39"/>
      <c r="F145" s="39"/>
      <c r="G145" s="39"/>
    </row>
    <row r="146" spans="1:7" x14ac:dyDescent="0.25">
      <c r="A146" s="25"/>
      <c r="B146" s="39"/>
      <c r="C146" s="39"/>
      <c r="D146" s="39"/>
      <c r="E146" s="39"/>
      <c r="F146" s="25"/>
      <c r="G146" s="39"/>
    </row>
    <row r="147" spans="1:7" x14ac:dyDescent="0.25">
      <c r="A147" s="28"/>
      <c r="B147" s="39"/>
      <c r="C147" s="39"/>
      <c r="D147" s="39"/>
      <c r="E147" s="28"/>
      <c r="F147" s="28"/>
      <c r="G147" s="39"/>
    </row>
    <row r="148" spans="1:7" x14ac:dyDescent="0.25">
      <c r="A148" s="39"/>
      <c r="B148" s="39"/>
      <c r="C148" s="39"/>
      <c r="D148" s="39"/>
      <c r="E148" s="39"/>
      <c r="F148" s="39"/>
      <c r="G148" s="39"/>
    </row>
    <row r="149" spans="1:7" x14ac:dyDescent="0.25">
      <c r="A149" s="39"/>
      <c r="B149" s="39"/>
      <c r="C149" s="39"/>
      <c r="D149" s="39"/>
      <c r="E149" s="39"/>
      <c r="F149" s="39"/>
      <c r="G149" s="39"/>
    </row>
    <row r="150" spans="1:7" x14ac:dyDescent="0.25">
      <c r="A150" s="39"/>
      <c r="B150" s="39"/>
      <c r="C150" s="39"/>
      <c r="D150" s="39"/>
      <c r="E150" s="39"/>
      <c r="F150" s="39"/>
      <c r="G150" s="39"/>
    </row>
    <row r="151" spans="1:7" x14ac:dyDescent="0.25">
      <c r="A151" s="39"/>
      <c r="B151" s="39"/>
      <c r="C151" s="39"/>
      <c r="D151" s="39"/>
      <c r="E151" s="39"/>
      <c r="F151" s="39"/>
      <c r="G151" s="39"/>
    </row>
    <row r="152" spans="1:7" x14ac:dyDescent="0.25">
      <c r="A152" s="39"/>
      <c r="B152" s="39"/>
      <c r="C152" s="39"/>
      <c r="D152" s="39"/>
      <c r="E152" s="39"/>
      <c r="F152" s="39"/>
      <c r="G152" s="39"/>
    </row>
    <row r="153" spans="1:7" x14ac:dyDescent="0.25">
      <c r="A153" s="39"/>
      <c r="B153" s="39"/>
      <c r="C153" s="39"/>
      <c r="D153" s="39"/>
      <c r="E153" s="39"/>
      <c r="F153" s="39"/>
      <c r="G153" s="39"/>
    </row>
  </sheetData>
  <pageMargins left="1.1023622047244095" right="0.70866141732283472" top="0.74803149606299213" bottom="0.74803149606299213" header="0.31496062992125984" footer="0.31496062992125984"/>
  <pageSetup paperSize="9" scale="57" orientation="portrait" r:id="rId1"/>
  <rowBreaks count="1" manualBreakCount="1"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27C60-803C-4E46-8015-EBAAFB1199A5}">
  <dimension ref="A1:J67"/>
  <sheetViews>
    <sheetView tabSelected="1" topLeftCell="A46" zoomScale="106" zoomScaleNormal="106" workbookViewId="0">
      <selection activeCell="D69" sqref="D69"/>
    </sheetView>
  </sheetViews>
  <sheetFormatPr baseColWidth="10" defaultRowHeight="15" x14ac:dyDescent="0.25"/>
  <cols>
    <col min="1" max="1" width="11.140625" customWidth="1"/>
    <col min="2" max="2" width="11" customWidth="1"/>
    <col min="3" max="3" width="46.42578125" customWidth="1"/>
    <col min="4" max="4" width="9.5703125" customWidth="1"/>
    <col min="5" max="5" width="9.5703125" style="3" customWidth="1"/>
    <col min="6" max="6" width="8.42578125" customWidth="1"/>
    <col min="7" max="7" width="13" customWidth="1"/>
  </cols>
  <sheetData>
    <row r="1" spans="1:10" ht="21" x14ac:dyDescent="0.35">
      <c r="A1" s="1"/>
      <c r="B1" s="1"/>
      <c r="C1" s="1"/>
      <c r="D1" s="1"/>
      <c r="E1" s="2"/>
      <c r="F1" s="1"/>
      <c r="G1" s="1"/>
    </row>
    <row r="7" spans="1:10" x14ac:dyDescent="0.25">
      <c r="A7" s="36" t="s">
        <v>198</v>
      </c>
      <c r="B7" s="34"/>
      <c r="C7" s="33"/>
      <c r="D7" s="35"/>
      <c r="E7" s="38"/>
      <c r="F7" s="4"/>
      <c r="G7" s="5"/>
      <c r="H7" s="32"/>
      <c r="I7" s="32"/>
      <c r="J7" s="6"/>
    </row>
    <row r="8" spans="1:10" ht="63" customHeight="1" x14ac:dyDescent="0.25">
      <c r="A8" s="7" t="s">
        <v>0</v>
      </c>
      <c r="B8" s="7" t="s">
        <v>1</v>
      </c>
      <c r="C8" s="7" t="s">
        <v>2</v>
      </c>
      <c r="D8" s="7" t="s">
        <v>3</v>
      </c>
      <c r="E8" s="8" t="s">
        <v>4</v>
      </c>
      <c r="F8" s="7" t="s">
        <v>5</v>
      </c>
      <c r="G8" s="9" t="s">
        <v>6</v>
      </c>
    </row>
    <row r="9" spans="1:10" x14ac:dyDescent="0.25">
      <c r="A9" s="10">
        <v>44473</v>
      </c>
      <c r="B9" s="11">
        <v>44473</v>
      </c>
      <c r="C9" s="12" t="s">
        <v>7</v>
      </c>
      <c r="D9" s="13">
        <v>141</v>
      </c>
      <c r="E9" s="14">
        <v>38.94</v>
      </c>
      <c r="F9" s="15">
        <v>14</v>
      </c>
      <c r="G9" s="30">
        <f t="shared" ref="G9:G62" si="0">E9*F9</f>
        <v>545.16</v>
      </c>
    </row>
    <row r="10" spans="1:10" x14ac:dyDescent="0.25">
      <c r="A10" s="10">
        <v>44470</v>
      </c>
      <c r="B10" s="11">
        <v>44470</v>
      </c>
      <c r="C10" s="12" t="s">
        <v>8</v>
      </c>
      <c r="D10" s="13">
        <v>133</v>
      </c>
      <c r="E10" s="14">
        <v>436.6</v>
      </c>
      <c r="F10" s="15">
        <v>18</v>
      </c>
      <c r="G10" s="30">
        <f t="shared" si="0"/>
        <v>7858.8</v>
      </c>
    </row>
    <row r="11" spans="1:10" x14ac:dyDescent="0.25">
      <c r="A11" s="10">
        <v>44130</v>
      </c>
      <c r="B11" s="11">
        <v>44130</v>
      </c>
      <c r="C11" s="12" t="s">
        <v>9</v>
      </c>
      <c r="D11" s="13">
        <v>107</v>
      </c>
      <c r="E11" s="17">
        <v>100.3</v>
      </c>
      <c r="F11" s="15">
        <f>8-2</f>
        <v>6</v>
      </c>
      <c r="G11" s="30">
        <f t="shared" si="0"/>
        <v>601.79999999999995</v>
      </c>
    </row>
    <row r="12" spans="1:10" x14ac:dyDescent="0.25">
      <c r="A12" s="10">
        <v>44433</v>
      </c>
      <c r="B12" s="11">
        <v>44433</v>
      </c>
      <c r="C12" s="12" t="s">
        <v>10</v>
      </c>
      <c r="D12" s="13">
        <v>9</v>
      </c>
      <c r="E12" s="17">
        <v>152.22</v>
      </c>
      <c r="F12" s="15">
        <v>13</v>
      </c>
      <c r="G12" s="30">
        <f t="shared" si="0"/>
        <v>1978.86</v>
      </c>
    </row>
    <row r="13" spans="1:10" x14ac:dyDescent="0.25">
      <c r="A13" s="10">
        <v>44638</v>
      </c>
      <c r="B13" s="10">
        <v>44638</v>
      </c>
      <c r="C13" s="12" t="s">
        <v>11</v>
      </c>
      <c r="D13" s="13">
        <v>9</v>
      </c>
      <c r="E13" s="14">
        <v>155.76</v>
      </c>
      <c r="F13" s="15">
        <v>114</v>
      </c>
      <c r="G13" s="30">
        <f t="shared" si="0"/>
        <v>17756.64</v>
      </c>
    </row>
    <row r="14" spans="1:10" x14ac:dyDescent="0.25">
      <c r="A14" s="10">
        <v>44608</v>
      </c>
      <c r="B14" s="10">
        <v>44608</v>
      </c>
      <c r="C14" s="12" t="s">
        <v>12</v>
      </c>
      <c r="D14" s="13">
        <v>110</v>
      </c>
      <c r="E14" s="14">
        <v>47.2</v>
      </c>
      <c r="F14" s="15">
        <v>9</v>
      </c>
      <c r="G14" s="30">
        <f>E14*F14</f>
        <v>424.8</v>
      </c>
    </row>
    <row r="15" spans="1:10" x14ac:dyDescent="0.25">
      <c r="A15" s="10">
        <v>44335</v>
      </c>
      <c r="B15" s="11">
        <v>44335</v>
      </c>
      <c r="C15" s="12" t="s">
        <v>13</v>
      </c>
      <c r="D15" s="13">
        <v>13</v>
      </c>
      <c r="E15" s="14">
        <v>637.20000000000005</v>
      </c>
      <c r="F15" s="15">
        <v>6</v>
      </c>
      <c r="G15" s="30">
        <f t="shared" si="0"/>
        <v>3823.2000000000003</v>
      </c>
    </row>
    <row r="16" spans="1:10" x14ac:dyDescent="0.25">
      <c r="A16" s="10">
        <v>43511</v>
      </c>
      <c r="B16" s="11">
        <v>43511</v>
      </c>
      <c r="C16" s="12" t="s">
        <v>14</v>
      </c>
      <c r="D16" s="13">
        <v>110</v>
      </c>
      <c r="E16" s="14">
        <v>38.840000000000003</v>
      </c>
      <c r="F16" s="15">
        <v>7</v>
      </c>
      <c r="G16" s="30">
        <f t="shared" si="0"/>
        <v>271.88</v>
      </c>
    </row>
    <row r="17" spans="1:7" x14ac:dyDescent="0.25">
      <c r="A17" s="10">
        <v>44433</v>
      </c>
      <c r="B17" s="11">
        <v>44433</v>
      </c>
      <c r="C17" s="12" t="s">
        <v>15</v>
      </c>
      <c r="D17" s="13">
        <v>14</v>
      </c>
      <c r="E17" s="14">
        <v>213.58</v>
      </c>
      <c r="F17" s="18">
        <v>903</v>
      </c>
      <c r="G17" s="30">
        <f t="shared" si="0"/>
        <v>192862.74000000002</v>
      </c>
    </row>
    <row r="18" spans="1:7" x14ac:dyDescent="0.25">
      <c r="A18" s="10">
        <v>44638</v>
      </c>
      <c r="B18" s="10">
        <v>44638</v>
      </c>
      <c r="C18" s="12" t="s">
        <v>16</v>
      </c>
      <c r="D18" s="13">
        <v>10</v>
      </c>
      <c r="E18" s="17">
        <v>494.42</v>
      </c>
      <c r="F18" s="15">
        <v>29</v>
      </c>
      <c r="G18" s="30">
        <f t="shared" si="0"/>
        <v>14338.18</v>
      </c>
    </row>
    <row r="19" spans="1:7" x14ac:dyDescent="0.25">
      <c r="A19" s="10">
        <v>43517</v>
      </c>
      <c r="B19" s="11">
        <v>43517</v>
      </c>
      <c r="C19" s="12" t="s">
        <v>17</v>
      </c>
      <c r="D19" s="13">
        <v>132</v>
      </c>
      <c r="E19" s="14">
        <v>237.5</v>
      </c>
      <c r="F19" s="15">
        <v>9</v>
      </c>
      <c r="G19" s="30">
        <f t="shared" si="0"/>
        <v>2137.5</v>
      </c>
    </row>
    <row r="20" spans="1:7" x14ac:dyDescent="0.25">
      <c r="A20" s="10">
        <v>43123</v>
      </c>
      <c r="B20" s="11">
        <v>43123</v>
      </c>
      <c r="C20" s="12" t="s">
        <v>18</v>
      </c>
      <c r="D20" s="13">
        <v>15</v>
      </c>
      <c r="E20" s="14">
        <v>470</v>
      </c>
      <c r="F20" s="15">
        <v>3</v>
      </c>
      <c r="G20" s="30">
        <f t="shared" si="0"/>
        <v>1410</v>
      </c>
    </row>
    <row r="21" spans="1:7" x14ac:dyDescent="0.25">
      <c r="A21" s="10">
        <v>43517</v>
      </c>
      <c r="B21" s="11">
        <v>43517</v>
      </c>
      <c r="C21" s="12" t="s">
        <v>19</v>
      </c>
      <c r="D21" s="13">
        <v>43</v>
      </c>
      <c r="E21" s="14">
        <v>200.06</v>
      </c>
      <c r="F21" s="15">
        <v>27</v>
      </c>
      <c r="G21" s="30">
        <f t="shared" si="0"/>
        <v>5401.62</v>
      </c>
    </row>
    <row r="22" spans="1:7" x14ac:dyDescent="0.25">
      <c r="A22" s="10">
        <v>43123</v>
      </c>
      <c r="B22" s="11">
        <v>43123</v>
      </c>
      <c r="C22" s="12" t="s">
        <v>20</v>
      </c>
      <c r="D22" s="13">
        <v>135</v>
      </c>
      <c r="E22" s="14">
        <v>235</v>
      </c>
      <c r="F22" s="15">
        <v>6</v>
      </c>
      <c r="G22" s="30">
        <f t="shared" si="0"/>
        <v>1410</v>
      </c>
    </row>
    <row r="23" spans="1:7" x14ac:dyDescent="0.25">
      <c r="A23" s="10">
        <v>43223</v>
      </c>
      <c r="B23" s="11">
        <v>43223</v>
      </c>
      <c r="C23" s="12" t="s">
        <v>21</v>
      </c>
      <c r="D23" s="13">
        <v>16</v>
      </c>
      <c r="E23" s="14">
        <v>3</v>
      </c>
      <c r="F23" s="15">
        <v>64</v>
      </c>
      <c r="G23" s="30">
        <f t="shared" si="0"/>
        <v>192</v>
      </c>
    </row>
    <row r="24" spans="1:7" x14ac:dyDescent="0.25">
      <c r="A24" s="10">
        <v>44608</v>
      </c>
      <c r="B24" s="10">
        <v>44608</v>
      </c>
      <c r="C24" s="12" t="s">
        <v>22</v>
      </c>
      <c r="D24" s="13">
        <v>142</v>
      </c>
      <c r="E24" s="14">
        <v>507.4</v>
      </c>
      <c r="F24" s="15">
        <v>9</v>
      </c>
      <c r="G24" s="30">
        <f t="shared" si="0"/>
        <v>4566.5999999999995</v>
      </c>
    </row>
    <row r="25" spans="1:7" x14ac:dyDescent="0.25">
      <c r="A25" s="10">
        <v>44608</v>
      </c>
      <c r="B25" s="10">
        <v>44608</v>
      </c>
      <c r="C25" s="12" t="s">
        <v>23</v>
      </c>
      <c r="D25" s="13">
        <v>143</v>
      </c>
      <c r="E25" s="17">
        <v>448.4</v>
      </c>
      <c r="F25" s="15">
        <v>3</v>
      </c>
      <c r="G25" s="30">
        <f t="shared" si="0"/>
        <v>1345.1999999999998</v>
      </c>
    </row>
    <row r="26" spans="1:7" x14ac:dyDescent="0.25">
      <c r="A26" s="10">
        <v>44194</v>
      </c>
      <c r="B26" s="11">
        <v>44194</v>
      </c>
      <c r="C26" s="12" t="s">
        <v>24</v>
      </c>
      <c r="D26" s="13">
        <v>144</v>
      </c>
      <c r="E26" s="14">
        <v>150.04</v>
      </c>
      <c r="F26" s="15">
        <v>0</v>
      </c>
      <c r="G26" s="30">
        <f t="shared" si="0"/>
        <v>0</v>
      </c>
    </row>
    <row r="27" spans="1:7" x14ac:dyDescent="0.25">
      <c r="A27" s="10">
        <v>44470</v>
      </c>
      <c r="B27" s="11">
        <v>44470</v>
      </c>
      <c r="C27" s="12" t="s">
        <v>25</v>
      </c>
      <c r="D27" s="13">
        <v>137</v>
      </c>
      <c r="E27" s="14">
        <v>58.94</v>
      </c>
      <c r="F27" s="15">
        <v>11</v>
      </c>
      <c r="G27" s="30">
        <f t="shared" si="0"/>
        <v>648.33999999999992</v>
      </c>
    </row>
    <row r="28" spans="1:7" x14ac:dyDescent="0.25">
      <c r="A28" s="10">
        <v>44473</v>
      </c>
      <c r="B28" s="11">
        <v>44473</v>
      </c>
      <c r="C28" s="12" t="s">
        <v>26</v>
      </c>
      <c r="D28" s="13">
        <v>138</v>
      </c>
      <c r="E28" s="19">
        <v>146.32</v>
      </c>
      <c r="F28" s="15">
        <v>33</v>
      </c>
      <c r="G28" s="30">
        <f t="shared" si="0"/>
        <v>4828.5599999999995</v>
      </c>
    </row>
    <row r="29" spans="1:7" x14ac:dyDescent="0.25">
      <c r="A29" s="10">
        <v>44470</v>
      </c>
      <c r="B29" s="11">
        <v>44470</v>
      </c>
      <c r="C29" s="12" t="s">
        <v>27</v>
      </c>
      <c r="D29" s="13">
        <v>139</v>
      </c>
      <c r="E29" s="14">
        <v>129.08000000000001</v>
      </c>
      <c r="F29" s="15">
        <v>34</v>
      </c>
      <c r="G29" s="30">
        <f t="shared" si="0"/>
        <v>4388.72</v>
      </c>
    </row>
    <row r="30" spans="1:7" x14ac:dyDescent="0.25">
      <c r="A30" s="10">
        <v>44608</v>
      </c>
      <c r="B30" s="10">
        <v>44608</v>
      </c>
      <c r="C30" s="12" t="s">
        <v>28</v>
      </c>
      <c r="D30" s="13">
        <v>140</v>
      </c>
      <c r="E30" s="14">
        <v>129.80000000000001</v>
      </c>
      <c r="F30" s="15">
        <v>19</v>
      </c>
      <c r="G30" s="30">
        <f t="shared" si="0"/>
        <v>2466.2000000000003</v>
      </c>
    </row>
    <row r="31" spans="1:7" x14ac:dyDescent="0.25">
      <c r="A31" s="10">
        <v>44334</v>
      </c>
      <c r="B31" s="11">
        <v>44334</v>
      </c>
      <c r="C31" s="12" t="s">
        <v>29</v>
      </c>
      <c r="D31" s="13">
        <v>134</v>
      </c>
      <c r="E31" s="14">
        <v>413</v>
      </c>
      <c r="F31" s="15">
        <f>30-1</f>
        <v>29</v>
      </c>
      <c r="G31" s="30">
        <f t="shared" si="0"/>
        <v>11977</v>
      </c>
    </row>
    <row r="32" spans="1:7" x14ac:dyDescent="0.25">
      <c r="A32" s="10">
        <v>43517</v>
      </c>
      <c r="B32" s="11">
        <v>43517</v>
      </c>
      <c r="C32" s="12" t="s">
        <v>30</v>
      </c>
      <c r="D32" s="13">
        <v>40</v>
      </c>
      <c r="E32" s="14">
        <v>106.2</v>
      </c>
      <c r="F32" s="15">
        <v>0</v>
      </c>
      <c r="G32" s="30">
        <f t="shared" si="0"/>
        <v>0</v>
      </c>
    </row>
    <row r="33" spans="1:7" x14ac:dyDescent="0.25">
      <c r="A33" s="10">
        <v>44375</v>
      </c>
      <c r="B33" s="11">
        <v>44375</v>
      </c>
      <c r="C33" s="12" t="s">
        <v>31</v>
      </c>
      <c r="D33" s="13">
        <v>101</v>
      </c>
      <c r="E33" s="14">
        <v>85.55</v>
      </c>
      <c r="F33" s="15">
        <f>10-1</f>
        <v>9</v>
      </c>
      <c r="G33" s="30">
        <f t="shared" si="0"/>
        <v>769.94999999999993</v>
      </c>
    </row>
    <row r="34" spans="1:7" x14ac:dyDescent="0.25">
      <c r="A34" s="10">
        <v>44470</v>
      </c>
      <c r="B34" s="11">
        <v>44470</v>
      </c>
      <c r="C34" s="12" t="s">
        <v>32</v>
      </c>
      <c r="D34" s="13">
        <v>44</v>
      </c>
      <c r="E34" s="17">
        <v>57.26</v>
      </c>
      <c r="F34" s="15">
        <v>18</v>
      </c>
      <c r="G34" s="30">
        <f t="shared" si="0"/>
        <v>1030.68</v>
      </c>
    </row>
    <row r="35" spans="1:7" x14ac:dyDescent="0.25">
      <c r="A35" s="10">
        <v>43882</v>
      </c>
      <c r="B35" s="11">
        <v>43882</v>
      </c>
      <c r="C35" s="12" t="s">
        <v>33</v>
      </c>
      <c r="D35" s="13">
        <v>130</v>
      </c>
      <c r="E35" s="14">
        <v>245</v>
      </c>
      <c r="F35" s="15">
        <v>14</v>
      </c>
      <c r="G35" s="30">
        <f t="shared" si="0"/>
        <v>3430</v>
      </c>
    </row>
    <row r="36" spans="1:7" x14ac:dyDescent="0.25">
      <c r="A36" s="10">
        <v>44475</v>
      </c>
      <c r="B36" s="11">
        <v>44475</v>
      </c>
      <c r="C36" s="12" t="s">
        <v>34</v>
      </c>
      <c r="D36" s="20">
        <v>131</v>
      </c>
      <c r="E36" s="17">
        <v>459.02</v>
      </c>
      <c r="F36" s="15">
        <v>24</v>
      </c>
      <c r="G36" s="30">
        <f t="shared" si="0"/>
        <v>11016.48</v>
      </c>
    </row>
    <row r="37" spans="1:7" x14ac:dyDescent="0.25">
      <c r="A37" s="10">
        <v>44608</v>
      </c>
      <c r="B37" s="10">
        <v>44608</v>
      </c>
      <c r="C37" s="12" t="s">
        <v>35</v>
      </c>
      <c r="D37" s="13">
        <v>39</v>
      </c>
      <c r="E37" s="14">
        <v>2.38</v>
      </c>
      <c r="F37" s="18">
        <v>6648</v>
      </c>
      <c r="G37" s="30">
        <f>E37*F37</f>
        <v>15822.24</v>
      </c>
    </row>
    <row r="38" spans="1:7" x14ac:dyDescent="0.25">
      <c r="A38" s="10">
        <v>44620</v>
      </c>
      <c r="B38" s="10">
        <v>44620</v>
      </c>
      <c r="C38" s="12" t="s">
        <v>36</v>
      </c>
      <c r="D38" s="13">
        <v>1</v>
      </c>
      <c r="E38" s="14">
        <v>1298</v>
      </c>
      <c r="F38" s="15">
        <v>32.659999999999997</v>
      </c>
      <c r="G38" s="30">
        <f t="shared" si="0"/>
        <v>42392.679999999993</v>
      </c>
    </row>
    <row r="39" spans="1:7" x14ac:dyDescent="0.25">
      <c r="A39" s="10">
        <v>44473</v>
      </c>
      <c r="B39" s="11">
        <v>44473</v>
      </c>
      <c r="C39" s="12" t="s">
        <v>37</v>
      </c>
      <c r="D39" s="13">
        <v>3</v>
      </c>
      <c r="E39" s="14">
        <v>1812.48</v>
      </c>
      <c r="F39" s="15">
        <v>7.95</v>
      </c>
      <c r="G39" s="30">
        <f t="shared" si="0"/>
        <v>14409.216</v>
      </c>
    </row>
    <row r="40" spans="1:7" x14ac:dyDescent="0.25">
      <c r="A40" s="10">
        <v>44608</v>
      </c>
      <c r="B40" s="10">
        <v>44608</v>
      </c>
      <c r="C40" s="12" t="s">
        <v>38</v>
      </c>
      <c r="D40" s="13">
        <v>2</v>
      </c>
      <c r="E40" s="14">
        <v>2360</v>
      </c>
      <c r="F40" s="15">
        <v>11.33</v>
      </c>
      <c r="G40" s="30">
        <f t="shared" si="0"/>
        <v>26738.799999999999</v>
      </c>
    </row>
    <row r="41" spans="1:7" x14ac:dyDescent="0.25">
      <c r="A41" s="10">
        <v>43250</v>
      </c>
      <c r="B41" s="11">
        <v>43250</v>
      </c>
      <c r="C41" s="12" t="s">
        <v>39</v>
      </c>
      <c r="D41" s="13">
        <v>42</v>
      </c>
      <c r="E41" s="14">
        <v>247.8</v>
      </c>
      <c r="F41" s="15">
        <v>6</v>
      </c>
      <c r="G41" s="30">
        <f t="shared" si="0"/>
        <v>1486.8000000000002</v>
      </c>
    </row>
    <row r="42" spans="1:7" x14ac:dyDescent="0.25">
      <c r="A42" s="10">
        <v>44041</v>
      </c>
      <c r="B42" s="10">
        <v>44041</v>
      </c>
      <c r="C42" s="21" t="s">
        <v>40</v>
      </c>
      <c r="D42" s="13">
        <v>128</v>
      </c>
      <c r="E42" s="17">
        <v>951.47</v>
      </c>
      <c r="F42" s="15">
        <f>9-8</f>
        <v>1</v>
      </c>
      <c r="G42" s="30">
        <f t="shared" si="0"/>
        <v>951.47</v>
      </c>
    </row>
    <row r="43" spans="1:7" x14ac:dyDescent="0.25">
      <c r="A43" s="10">
        <v>44608</v>
      </c>
      <c r="B43" s="10">
        <v>44608</v>
      </c>
      <c r="C43" s="12" t="s">
        <v>41</v>
      </c>
      <c r="D43" s="13">
        <v>4</v>
      </c>
      <c r="E43" s="14">
        <v>118</v>
      </c>
      <c r="F43" s="15">
        <v>61</v>
      </c>
      <c r="G43" s="30">
        <f t="shared" si="0"/>
        <v>7198</v>
      </c>
    </row>
    <row r="44" spans="1:7" x14ac:dyDescent="0.25">
      <c r="A44" s="10">
        <v>44475</v>
      </c>
      <c r="B44" s="11">
        <v>44475</v>
      </c>
      <c r="C44" s="12" t="s">
        <v>42</v>
      </c>
      <c r="D44" s="13">
        <v>45</v>
      </c>
      <c r="E44" s="14">
        <v>153.04</v>
      </c>
      <c r="F44" s="15">
        <v>8</v>
      </c>
      <c r="G44" s="30">
        <f t="shared" si="0"/>
        <v>1224.32</v>
      </c>
    </row>
    <row r="45" spans="1:7" x14ac:dyDescent="0.25">
      <c r="A45" s="10">
        <v>44638</v>
      </c>
      <c r="B45" s="10">
        <v>44638</v>
      </c>
      <c r="C45" s="12" t="s">
        <v>43</v>
      </c>
      <c r="D45" s="13">
        <v>11</v>
      </c>
      <c r="E45" s="14">
        <v>625.4</v>
      </c>
      <c r="F45" s="15">
        <v>17</v>
      </c>
      <c r="G45" s="30">
        <f t="shared" si="0"/>
        <v>10631.8</v>
      </c>
    </row>
    <row r="46" spans="1:7" x14ac:dyDescent="0.25">
      <c r="A46" s="10">
        <v>44638</v>
      </c>
      <c r="B46" s="10">
        <v>44638</v>
      </c>
      <c r="C46" s="12" t="s">
        <v>44</v>
      </c>
      <c r="D46" s="13">
        <v>12</v>
      </c>
      <c r="E46" s="14">
        <v>177</v>
      </c>
      <c r="F46" s="15">
        <v>29</v>
      </c>
      <c r="G46" s="30">
        <f t="shared" si="0"/>
        <v>5133</v>
      </c>
    </row>
    <row r="47" spans="1:7" x14ac:dyDescent="0.25">
      <c r="A47" s="10">
        <v>44615</v>
      </c>
      <c r="B47" s="10">
        <v>44615</v>
      </c>
      <c r="C47" s="12" t="s">
        <v>45</v>
      </c>
      <c r="D47" s="13">
        <v>8</v>
      </c>
      <c r="E47" s="14">
        <v>177</v>
      </c>
      <c r="F47" s="15">
        <v>68</v>
      </c>
      <c r="G47" s="30">
        <f t="shared" si="0"/>
        <v>12036</v>
      </c>
    </row>
    <row r="48" spans="1:7" x14ac:dyDescent="0.25">
      <c r="A48" s="10">
        <v>44608</v>
      </c>
      <c r="B48" s="10">
        <v>44608</v>
      </c>
      <c r="C48" s="12" t="s">
        <v>46</v>
      </c>
      <c r="D48" s="13">
        <v>6</v>
      </c>
      <c r="E48" s="22">
        <v>165.2</v>
      </c>
      <c r="F48" s="15">
        <v>97</v>
      </c>
      <c r="G48" s="30">
        <f t="shared" si="0"/>
        <v>16024.4</v>
      </c>
    </row>
    <row r="49" spans="1:7" x14ac:dyDescent="0.25">
      <c r="A49" s="10">
        <v>44334</v>
      </c>
      <c r="B49" s="11">
        <v>44334</v>
      </c>
      <c r="C49" s="23" t="s">
        <v>47</v>
      </c>
      <c r="D49" s="13">
        <v>127</v>
      </c>
      <c r="E49" s="14">
        <v>241.9</v>
      </c>
      <c r="F49" s="15">
        <v>51</v>
      </c>
      <c r="G49" s="30">
        <f t="shared" si="0"/>
        <v>12336.9</v>
      </c>
    </row>
    <row r="50" spans="1:7" ht="15.75" x14ac:dyDescent="0.25">
      <c r="A50" s="10">
        <v>44608</v>
      </c>
      <c r="B50" s="10">
        <v>44608</v>
      </c>
      <c r="C50" s="24" t="s">
        <v>181</v>
      </c>
      <c r="D50" s="13">
        <v>41</v>
      </c>
      <c r="E50" s="22">
        <v>649</v>
      </c>
      <c r="F50" s="15">
        <v>15</v>
      </c>
      <c r="G50" s="30">
        <f t="shared" si="0"/>
        <v>9735</v>
      </c>
    </row>
    <row r="51" spans="1:7" x14ac:dyDescent="0.25">
      <c r="A51" s="10">
        <v>44608</v>
      </c>
      <c r="B51" s="10">
        <v>44608</v>
      </c>
      <c r="C51" s="23" t="s">
        <v>48</v>
      </c>
      <c r="D51" s="13">
        <v>5</v>
      </c>
      <c r="E51" s="22">
        <v>696.2</v>
      </c>
      <c r="F51" s="15">
        <v>8.91</v>
      </c>
      <c r="G51" s="30">
        <f t="shared" si="0"/>
        <v>6203.1420000000007</v>
      </c>
    </row>
    <row r="52" spans="1:7" x14ac:dyDescent="0.25">
      <c r="A52" s="10">
        <v>43123</v>
      </c>
      <c r="B52" s="11">
        <v>43123</v>
      </c>
      <c r="C52" s="21" t="s">
        <v>49</v>
      </c>
      <c r="D52" s="13">
        <v>124</v>
      </c>
      <c r="E52" s="17">
        <v>94</v>
      </c>
      <c r="F52" s="15">
        <v>5</v>
      </c>
      <c r="G52" s="30">
        <f t="shared" si="0"/>
        <v>470</v>
      </c>
    </row>
    <row r="53" spans="1:7" x14ac:dyDescent="0.25">
      <c r="A53" s="10">
        <v>44335</v>
      </c>
      <c r="B53" s="11">
        <v>44335</v>
      </c>
      <c r="C53" s="23" t="s">
        <v>50</v>
      </c>
      <c r="D53" s="13">
        <v>7</v>
      </c>
      <c r="E53" s="22">
        <v>124.25</v>
      </c>
      <c r="F53" s="15">
        <f>8-8</f>
        <v>0</v>
      </c>
      <c r="G53" s="30">
        <f t="shared" si="0"/>
        <v>0</v>
      </c>
    </row>
    <row r="54" spans="1:7" x14ac:dyDescent="0.25">
      <c r="A54" s="10">
        <v>44335</v>
      </c>
      <c r="B54" s="11">
        <v>44335</v>
      </c>
      <c r="C54" s="21" t="s">
        <v>51</v>
      </c>
      <c r="D54" s="13">
        <v>108</v>
      </c>
      <c r="E54" s="22">
        <v>141.6</v>
      </c>
      <c r="F54" s="15">
        <v>11</v>
      </c>
      <c r="G54" s="30">
        <f t="shared" si="0"/>
        <v>1557.6</v>
      </c>
    </row>
    <row r="55" spans="1:7" x14ac:dyDescent="0.25">
      <c r="A55" s="10">
        <v>44335</v>
      </c>
      <c r="B55" s="11">
        <v>44335</v>
      </c>
      <c r="C55" s="23" t="s">
        <v>52</v>
      </c>
      <c r="D55" s="13">
        <v>129</v>
      </c>
      <c r="E55" s="22">
        <v>128.27000000000001</v>
      </c>
      <c r="F55" s="15">
        <v>10</v>
      </c>
      <c r="G55" s="30">
        <f t="shared" si="0"/>
        <v>1282.7</v>
      </c>
    </row>
    <row r="56" spans="1:7" x14ac:dyDescent="0.25">
      <c r="A56" s="10">
        <v>44470</v>
      </c>
      <c r="B56" s="11">
        <v>44470</v>
      </c>
      <c r="C56" s="21" t="s">
        <v>53</v>
      </c>
      <c r="D56" s="13">
        <v>101</v>
      </c>
      <c r="E56" s="22">
        <v>61.95</v>
      </c>
      <c r="F56" s="15">
        <v>24</v>
      </c>
      <c r="G56" s="30">
        <f t="shared" si="0"/>
        <v>1486.8000000000002</v>
      </c>
    </row>
    <row r="57" spans="1:7" x14ac:dyDescent="0.25">
      <c r="A57" s="10">
        <v>44375</v>
      </c>
      <c r="B57" s="11">
        <v>44375</v>
      </c>
      <c r="C57" s="23" t="s">
        <v>54</v>
      </c>
      <c r="D57" s="13">
        <v>101</v>
      </c>
      <c r="E57" s="22">
        <v>52.97</v>
      </c>
      <c r="F57" s="15">
        <v>9</v>
      </c>
      <c r="G57" s="30">
        <f t="shared" si="0"/>
        <v>476.73</v>
      </c>
    </row>
    <row r="58" spans="1:7" x14ac:dyDescent="0.25">
      <c r="A58" s="10">
        <v>44475</v>
      </c>
      <c r="B58" s="11">
        <v>44475</v>
      </c>
      <c r="C58" s="23" t="s">
        <v>55</v>
      </c>
      <c r="D58" s="13">
        <v>124</v>
      </c>
      <c r="E58" s="22">
        <v>59.05</v>
      </c>
      <c r="F58" s="15">
        <v>0</v>
      </c>
      <c r="G58" s="30">
        <f>E58*F58</f>
        <v>0</v>
      </c>
    </row>
    <row r="59" spans="1:7" x14ac:dyDescent="0.25">
      <c r="A59" s="10">
        <v>44335</v>
      </c>
      <c r="B59" s="11">
        <v>44335</v>
      </c>
      <c r="C59" s="21" t="s">
        <v>56</v>
      </c>
      <c r="D59" s="13">
        <v>126</v>
      </c>
      <c r="E59" s="22">
        <v>84.57</v>
      </c>
      <c r="F59" s="15">
        <v>4</v>
      </c>
      <c r="G59" s="30">
        <f t="shared" si="0"/>
        <v>338.28</v>
      </c>
    </row>
    <row r="60" spans="1:7" x14ac:dyDescent="0.25">
      <c r="A60" s="10">
        <v>43123</v>
      </c>
      <c r="B60" s="11">
        <v>43123</v>
      </c>
      <c r="C60" s="23" t="s">
        <v>57</v>
      </c>
      <c r="D60" s="13">
        <v>101</v>
      </c>
      <c r="E60" s="22">
        <v>120</v>
      </c>
      <c r="F60" s="15">
        <v>1</v>
      </c>
      <c r="G60" s="30">
        <f t="shared" si="0"/>
        <v>120</v>
      </c>
    </row>
    <row r="61" spans="1:7" x14ac:dyDescent="0.25">
      <c r="A61" s="10">
        <v>44608</v>
      </c>
      <c r="B61" s="10">
        <v>44608</v>
      </c>
      <c r="C61" s="21" t="s">
        <v>58</v>
      </c>
      <c r="D61" s="13">
        <v>125</v>
      </c>
      <c r="E61" s="22">
        <v>118</v>
      </c>
      <c r="F61" s="15">
        <v>16</v>
      </c>
      <c r="G61" s="30">
        <f t="shared" si="0"/>
        <v>1888</v>
      </c>
    </row>
    <row r="62" spans="1:7" x14ac:dyDescent="0.25">
      <c r="A62" s="10">
        <v>44608</v>
      </c>
      <c r="B62" s="10">
        <v>44608</v>
      </c>
      <c r="C62" s="21" t="s">
        <v>182</v>
      </c>
      <c r="D62" s="13">
        <v>41</v>
      </c>
      <c r="E62" s="22">
        <v>212.4</v>
      </c>
      <c r="F62" s="15">
        <v>5</v>
      </c>
      <c r="G62" s="30">
        <f t="shared" si="0"/>
        <v>1062</v>
      </c>
    </row>
    <row r="63" spans="1:7" x14ac:dyDescent="0.25">
      <c r="E63" s="69" t="s">
        <v>59</v>
      </c>
      <c r="F63" s="70"/>
      <c r="G63" s="71">
        <f>SUM(G9:G62)</f>
        <v>488486.78799999994</v>
      </c>
    </row>
    <row r="64" spans="1:7" x14ac:dyDescent="0.25">
      <c r="A64" s="25"/>
      <c r="F64" s="25"/>
      <c r="G64" s="25"/>
    </row>
    <row r="65" spans="1:6" x14ac:dyDescent="0.25">
      <c r="A65" s="25"/>
      <c r="B65" s="26"/>
      <c r="C65" s="26"/>
      <c r="D65" s="26"/>
      <c r="E65" s="27"/>
    </row>
    <row r="66" spans="1:6" x14ac:dyDescent="0.25">
      <c r="A66" s="25"/>
      <c r="B66" s="26"/>
      <c r="C66" s="26"/>
      <c r="D66" s="26"/>
      <c r="E66" s="27"/>
      <c r="F66" s="25"/>
    </row>
    <row r="67" spans="1:6" x14ac:dyDescent="0.25">
      <c r="A67" s="28"/>
      <c r="B67" s="26"/>
      <c r="C67" s="26"/>
      <c r="D67" s="26"/>
      <c r="E67" s="29"/>
      <c r="F67" s="28"/>
    </row>
  </sheetData>
  <printOptions verticalCentered="1"/>
  <pageMargins left="1.1023622047244095" right="0.70866141732283472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 de Leon</dc:creator>
  <cp:lastModifiedBy>Juan Bello de Leon</cp:lastModifiedBy>
  <cp:lastPrinted>2022-04-01T18:37:04Z</cp:lastPrinted>
  <dcterms:created xsi:type="dcterms:W3CDTF">2022-03-22T13:51:05Z</dcterms:created>
  <dcterms:modified xsi:type="dcterms:W3CDTF">2022-04-01T19:05:16Z</dcterms:modified>
</cp:coreProperties>
</file>