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'ejecucion'!$1:$19</definedName>
  </definedNames>
  <calcPr fullCalcOnLoad="1"/>
</workbook>
</file>

<file path=xl/sharedStrings.xml><?xml version="1.0" encoding="utf-8"?>
<sst xmlns="http://schemas.openxmlformats.org/spreadsheetml/2006/main" count="192" uniqueCount="190">
  <si>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</si>
  <si>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</si>
  <si>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</si>
  <si>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</si>
  <si>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</si>
  <si>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</si>
  <si>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</si>
  <si>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</si>
  <si>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</si>
  <si>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</si>
  <si>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</si>
  <si>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</si>
  <si>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</si>
  <si>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</si>
  <si>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</si>
  <si>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</si>
  <si>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</si>
  <si>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</si>
  <si>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</si>
  <si>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</si>
  <si>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</si>
  <si>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</si>
  <si>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</si>
  <si>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</si>
  <si>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</si>
  <si>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</si>
  <si>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</si>
  <si>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</si>
  <si>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</si>
  <si>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</si>
  <si>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</si>
  <si>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</si>
  <si>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</si>
  <si>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</si>
  <si>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</si>
  <si>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</si>
  <si>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</si>
  <si>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</si>
  <si>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</si>
  <si>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</si>
  <si>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</si>
  <si>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</si>
  <si>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</si>
  <si>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</si>
  <si>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</si>
  <si>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</si>
  <si>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</si>
  <si>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</si>
  <si>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</si>
  <si>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</si>
  <si>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</si>
  <si>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</si>
  <si>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</si>
  <si>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</si>
  <si>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</si>
  <si>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</si>
  <si>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</si>
  <si>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</si>
  <si>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</si>
  <si>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</si>
  <si>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</si>
  <si>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</si>
  <si>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</si>
  <si>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</si>
  <si>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</si>
  <si>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</si>
  <si>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</si>
  <si>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</si>
  <si>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</si>
  <si>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</si>
  <si>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</si>
  <si>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</si>
  <si>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</si>
  <si>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</si>
  <si>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</si>
  <si>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</si>
  <si>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</si>
  <si>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</si>
  <si>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</si>
  <si>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</si>
  <si>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</si>
  <si>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</si>
  <si>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</si>
  <si>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</si>
  <si>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</si>
  <si>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</si>
  <si>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</si>
  <si>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</si>
  <si>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</si>
  <si>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</si>
  <si>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</si>
  <si>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</si>
  <si>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</si>
  <si>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</si>
  <si>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</si>
  <si>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</si>
  <si>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</si>
  <si>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</si>
  <si>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</si>
  <si>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</si>
  <si>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</si>
  <si>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</si>
  <si>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</si>
  <si>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</si>
  <si>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</si>
  <si>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</si>
  <si>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</si>
  <si>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</si>
  <si>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</si>
  <si>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</si>
  <si>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</si>
  <si>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</si>
  <si>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</si>
  <si>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</si>
  <si>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</si>
  <si>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</si>
  <si>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</si>
  <si>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</si>
  <si>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</si>
  <si>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</si>
  <si>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</si>
  <si>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</si>
  <si>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</si>
  <si>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</si>
  <si>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</si>
  <si>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</si>
  <si>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</si>
  <si>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</si>
  <si>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</si>
  <si>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</si>
  <si>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</si>
  <si>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</si>
  <si>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</si>
  <si>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</si>
  <si>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</si>
  <si>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</si>
  <si>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</si>
  <si>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</si>
  <si>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</si>
  <si>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</si>
  <si>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</si>
  <si>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</si>
  <si>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</si>
  <si>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</si>
  <si>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</si>
  <si>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</si>
  <si>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</si>
  <si>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</si>
  <si>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</si>
  <si>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</si>
  <si>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</si>
  <si>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</si>
  <si>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</si>
  <si>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</si>
  <si>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</si>
  <si>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</si>
  <si>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</si>
  <si>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</si>
  <si>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</si>
  <si>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</si>
  <si>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</si>
  <si>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</si>
  <si>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</si>
  <si>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</si>
  <si>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</si>
  <si>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</si>
  <si>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</si>
  <si>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</si>
  <si>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</si>
  <si>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</si>
  <si>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</si>
  <si>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</si>
  <si>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</si>
  <si>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</si>
  <si>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</si>
  <si>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</si>
  <si>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</si>
  <si>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</si>
  <si>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</si>
  <si>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</si>
  <si>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</si>
  <si>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</si>
  <si>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</si>
  <si>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</si>
  <si>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</si>
  <si>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Pinturas, lacas,barnicesy diluyente</t>
  </si>
  <si>
    <t>Período del 01/12/2017 al 31/12/2017</t>
  </si>
  <si>
    <t>APROPIACION PENDIENTE DE EJCUTAR PRESUPUESTO 2017 AL  AL 01/12/2017</t>
  </si>
  <si>
    <t>BALANCE  PEDIENTE DE EJECUTAR AL 31/12/2017</t>
  </si>
  <si>
    <t>MODIFICACION PRESUPUESTARIA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</si>
</sst>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0" fontId="49" fillId="0" borderId="0" xfId="55" applyFont="1" applyFill="1" applyBorder="1" applyAlignment="1">
      <alignment horizontal="center" vertical="center"/>
    </xf>
    <xf numFmtId="0" fontId="10" fillId="0" borderId="0" xfId="55" applyFont="1">
      <alignment wrapText="1"/>
    </xf>
    <xf numFmtId="4" fontId="50" fillId="0" borderId="0" xfId="50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7"/>
  <sheetViews>
    <sheetView showZeros="0" tabSelected="1" workbookViewId="0" topLeftCell="A72">
      <selection activeCell="I72" sqref="I72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2" t="s">
        <v>179</v>
      </c>
      <c r="B8" s="82"/>
      <c r="C8" s="82"/>
      <c r="D8" s="82"/>
      <c r="E8" s="82"/>
      <c r="F8" s="82"/>
      <c r="G8" s="82"/>
      <c r="H8" s="82"/>
      <c r="I8" s="82"/>
    </row>
    <row r="9" spans="1:9" ht="15.75">
      <c r="A9" s="82" t="s">
        <v>186</v>
      </c>
      <c r="B9" s="82"/>
      <c r="C9" s="82"/>
      <c r="D9" s="82"/>
      <c r="E9" s="82"/>
      <c r="F9" s="82"/>
      <c r="G9" s="82"/>
      <c r="H9" s="82"/>
      <c r="I9" s="82"/>
    </row>
    <row r="10" spans="1:9" ht="15.75">
      <c r="A10" s="82" t="s">
        <v>3</v>
      </c>
      <c r="B10" s="82"/>
      <c r="C10" s="82"/>
      <c r="D10" s="82"/>
      <c r="E10" s="82"/>
      <c r="F10" s="82"/>
      <c r="G10" s="82"/>
      <c r="H10" s="82"/>
      <c r="I10" s="82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>
      <c r="A14" s="51" t="s">
        <v>187</v>
      </c>
      <c r="B14" s="51"/>
      <c r="C14" s="51"/>
      <c r="D14" s="51"/>
      <c r="E14" s="17"/>
      <c r="F14" s="8"/>
      <c r="G14" s="8"/>
      <c r="H14" s="18"/>
      <c r="I14" s="56">
        <v>28330752.17</v>
      </c>
    </row>
    <row r="15" spans="1:9" ht="16.5" customHeight="1" thickBot="1">
      <c r="A15" s="51" t="s">
        <v>189</v>
      </c>
      <c r="B15" s="51"/>
      <c r="C15" s="51"/>
      <c r="D15" s="51"/>
      <c r="E15" s="17"/>
      <c r="F15" s="8"/>
      <c r="G15" s="8"/>
      <c r="H15" s="18"/>
      <c r="I15" s="56">
        <f>18687146.56-0.08</f>
        <v>18687146.48</v>
      </c>
    </row>
    <row r="16" spans="1:9" ht="16.5" customHeight="1" thickBot="1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+I14+I15</f>
        <v>47017898.650000006</v>
      </c>
    </row>
    <row r="17" spans="1:9" ht="16.5" thickTop="1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2017</v>
      </c>
      <c r="I19" s="16"/>
      <c r="J19" s="29"/>
    </row>
    <row r="20" spans="1:10" ht="18.75" customHeight="1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15507027</v>
      </c>
      <c r="I20" s="18">
        <f>+H20</f>
        <v>15507027</v>
      </c>
      <c r="J20" s="53"/>
    </row>
    <row r="21" spans="1:10" ht="15.75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7960625</v>
      </c>
      <c r="I21" s="18"/>
      <c r="J21" s="29"/>
    </row>
    <row r="22" spans="1:10" ht="12.75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5325000</v>
      </c>
      <c r="I22" s="16"/>
      <c r="J22" s="29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5325000</v>
      </c>
      <c r="I23" s="16"/>
      <c r="J23" s="29"/>
    </row>
    <row r="24" spans="1:10" ht="15.75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ht="12.75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2625000</v>
      </c>
      <c r="I25" s="18"/>
      <c r="J25" s="29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2555000</v>
      </c>
      <c r="I26" s="16"/>
      <c r="J26" s="29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9">
        <v>70000</v>
      </c>
      <c r="I28" s="16"/>
      <c r="J28" s="29"/>
    </row>
    <row r="29" spans="1:10" ht="12.75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ht="12.75">
      <c r="A30" s="4"/>
      <c r="B30" s="60"/>
      <c r="C30" s="60"/>
      <c r="D30" s="11">
        <v>114</v>
      </c>
      <c r="E30" s="11"/>
      <c r="F30" s="5" t="s">
        <v>47</v>
      </c>
      <c r="G30" s="5"/>
      <c r="H30" s="59">
        <v>10625</v>
      </c>
      <c r="I30" s="16"/>
      <c r="J30" s="29"/>
    </row>
    <row r="31" spans="1:10" ht="15.75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</f>
        <v>85905.86</v>
      </c>
      <c r="I31" s="18"/>
      <c r="J31" s="29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9">
        <v>0</v>
      </c>
      <c r="I32" s="16"/>
      <c r="J32" s="29"/>
    </row>
    <row r="33" spans="1:10" ht="12.75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9">
        <v>85905.86</v>
      </c>
      <c r="I35" s="16"/>
      <c r="J35" s="29"/>
    </row>
    <row r="36" spans="1:10" ht="12.75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6305950.01</v>
      </c>
      <c r="I36" s="18"/>
      <c r="J36" s="29"/>
    </row>
    <row r="37" spans="1:10" ht="12.75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6305950.01</v>
      </c>
      <c r="I37" s="16"/>
      <c r="J37" s="29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61">
        <v>6202950.01</v>
      </c>
      <c r="I39" s="16"/>
      <c r="J39" s="29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103000</v>
      </c>
      <c r="I42" s="16"/>
      <c r="J42" s="29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61">
        <v>0</v>
      </c>
      <c r="I43" s="16"/>
      <c r="J43" s="29"/>
    </row>
    <row r="44" spans="1:10" ht="31.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1154546.13</v>
      </c>
      <c r="I44" s="18"/>
      <c r="J44" s="29"/>
    </row>
    <row r="45" spans="1:10" ht="12.75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528851.57</v>
      </c>
      <c r="I45" s="16"/>
      <c r="J45" s="29"/>
    </row>
    <row r="46" spans="1:10" ht="12.75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563492.92</v>
      </c>
      <c r="I46" s="16"/>
      <c r="J46" s="29"/>
    </row>
    <row r="47" spans="1:10" ht="12.75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62201.64</v>
      </c>
      <c r="I47" s="16"/>
      <c r="J47" s="29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75" customHeight="1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1870424.6800000002</v>
      </c>
      <c r="I49" s="16">
        <f>+H49</f>
        <v>1870424.6800000002</v>
      </c>
      <c r="J49" s="16"/>
    </row>
    <row r="50" spans="1:10" ht="15.7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270383.05</v>
      </c>
      <c r="I50" s="63"/>
      <c r="J50" s="22"/>
    </row>
    <row r="51" spans="1:10" ht="12.75">
      <c r="A51" s="9"/>
      <c r="B51" s="12"/>
      <c r="C51" s="12"/>
      <c r="D51" s="12">
        <v>212</v>
      </c>
      <c r="E51" s="12"/>
      <c r="F51" s="15" t="s">
        <v>59</v>
      </c>
      <c r="G51" s="15"/>
      <c r="H51" s="59">
        <v>25980.19</v>
      </c>
      <c r="I51" s="64"/>
      <c r="J51" s="22"/>
    </row>
    <row r="52" spans="1:10" ht="12.75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23291.15</v>
      </c>
      <c r="I52" s="64"/>
      <c r="J52" s="22"/>
    </row>
    <row r="53" spans="1:10" ht="12.75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>
        <f>+H49-803496.28</f>
        <v>1066928.4000000001</v>
      </c>
    </row>
    <row r="54" spans="1:10" ht="12.75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84626.68</v>
      </c>
      <c r="I54" s="64"/>
      <c r="J54" s="22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133451.03</v>
      </c>
      <c r="I55" s="63"/>
      <c r="J55" s="22"/>
    </row>
    <row r="56" spans="1:10" ht="12.75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133451.03</v>
      </c>
      <c r="I56" s="64"/>
      <c r="J56" s="29"/>
    </row>
    <row r="57" spans="1:10" ht="12.75">
      <c r="A57" s="12"/>
      <c r="B57" s="12"/>
      <c r="C57" s="12"/>
      <c r="D57" s="12">
        <v>217</v>
      </c>
      <c r="E57" s="20"/>
      <c r="F57" s="15" t="s">
        <v>6</v>
      </c>
      <c r="G57" s="15"/>
      <c r="H57" s="59">
        <v>1090</v>
      </c>
      <c r="I57" s="64"/>
      <c r="J57" s="29"/>
    </row>
    <row r="58" spans="1:10" ht="12.75">
      <c r="A58" s="12"/>
      <c r="B58" s="12"/>
      <c r="C58" s="12"/>
      <c r="D58" s="12">
        <v>218</v>
      </c>
      <c r="E58" s="20"/>
      <c r="F58" s="8" t="s">
        <v>63</v>
      </c>
      <c r="G58" s="8"/>
      <c r="H58" s="59">
        <v>1944</v>
      </c>
      <c r="I58" s="64"/>
      <c r="J58" s="29"/>
    </row>
    <row r="59" spans="1:10" ht="15.7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366393</v>
      </c>
      <c r="I59" s="63"/>
      <c r="J59" s="22"/>
    </row>
    <row r="60" spans="1:10" ht="12.75">
      <c r="A60" s="12"/>
      <c r="B60" s="12"/>
      <c r="C60" s="12"/>
      <c r="D60" s="12">
        <v>221</v>
      </c>
      <c r="E60" s="12"/>
      <c r="F60" s="15" t="s">
        <v>65</v>
      </c>
      <c r="G60" s="15"/>
      <c r="H60" s="59">
        <v>0</v>
      </c>
      <c r="I60" s="64"/>
      <c r="J60" s="29"/>
    </row>
    <row r="61" spans="1:10" ht="12.75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366393</v>
      </c>
      <c r="I61" s="64"/>
      <c r="J61" s="22"/>
    </row>
    <row r="62" spans="1:10" ht="15.7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0</v>
      </c>
      <c r="I62" s="63"/>
      <c r="J62" s="29"/>
    </row>
    <row r="63" spans="1:10" ht="12.75">
      <c r="A63" s="9"/>
      <c r="B63" s="9"/>
      <c r="C63" s="9"/>
      <c r="D63" s="20">
        <v>231</v>
      </c>
      <c r="E63" s="9"/>
      <c r="F63" s="15" t="s">
        <v>152</v>
      </c>
      <c r="G63" s="15"/>
      <c r="H63" s="79">
        <v>0</v>
      </c>
      <c r="I63" s="64"/>
      <c r="J63" s="29"/>
    </row>
    <row r="64" spans="1:10" ht="12.75">
      <c r="A64" s="9"/>
      <c r="B64" s="9"/>
      <c r="C64" s="9"/>
      <c r="D64" s="20">
        <v>232</v>
      </c>
      <c r="E64" s="9"/>
      <c r="F64" s="15" t="s">
        <v>161</v>
      </c>
      <c r="G64" s="15"/>
      <c r="H64" s="59">
        <v>0</v>
      </c>
      <c r="I64" s="64"/>
      <c r="J64" s="29"/>
    </row>
    <row r="65" spans="1:10" ht="15.7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ht="12.75">
      <c r="A66" s="12"/>
      <c r="B66" s="12"/>
      <c r="C66" s="12"/>
      <c r="D66" s="12">
        <v>241</v>
      </c>
      <c r="E66" s="12"/>
      <c r="F66" s="15" t="s">
        <v>153</v>
      </c>
      <c r="G66" s="15"/>
      <c r="H66" s="59">
        <v>0</v>
      </c>
      <c r="I66" s="63"/>
      <c r="J66" s="29"/>
    </row>
    <row r="67" spans="1:10" ht="12.75">
      <c r="A67" s="12"/>
      <c r="B67" s="12"/>
      <c r="C67" s="12"/>
      <c r="D67" s="12">
        <v>242</v>
      </c>
      <c r="E67" s="12"/>
      <c r="F67" s="15" t="s">
        <v>154</v>
      </c>
      <c r="G67" s="15"/>
      <c r="H67" s="79">
        <v>0</v>
      </c>
      <c r="I67" s="64"/>
      <c r="J67" s="29"/>
    </row>
    <row r="68" spans="1:10" ht="12.75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761308.48</v>
      </c>
      <c r="I69" s="64"/>
      <c r="J69" s="22"/>
    </row>
    <row r="70" spans="1:10" ht="12.75">
      <c r="A70" s="9"/>
      <c r="B70" s="12"/>
      <c r="C70" s="12"/>
      <c r="D70" s="12">
        <v>251</v>
      </c>
      <c r="E70" s="12"/>
      <c r="F70" s="15" t="s">
        <v>69</v>
      </c>
      <c r="G70" s="15"/>
      <c r="H70" s="59">
        <v>692160.48</v>
      </c>
      <c r="I70" s="63"/>
      <c r="J70" s="22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ht="12.75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ht="12.75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ht="12.75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69148</v>
      </c>
      <c r="I75" s="58"/>
      <c r="J75" s="54"/>
    </row>
    <row r="76" spans="1:10" ht="15.7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ht="12.75">
      <c r="A77" s="12"/>
      <c r="B77" s="9"/>
      <c r="C77" s="9"/>
      <c r="D77" s="12">
        <v>262</v>
      </c>
      <c r="E77" s="12"/>
      <c r="F77" s="15" t="s">
        <v>165</v>
      </c>
      <c r="G77" s="15"/>
      <c r="H77" s="59">
        <v>0</v>
      </c>
      <c r="I77" s="63"/>
      <c r="J77" s="29"/>
    </row>
    <row r="78" spans="1:10" ht="12.75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447658.15</v>
      </c>
      <c r="I79" s="64"/>
      <c r="J79" s="29"/>
    </row>
    <row r="80" spans="1:10" ht="15.7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ht="12.75">
      <c r="A81" s="12"/>
      <c r="B81" s="12"/>
      <c r="C81" s="12"/>
      <c r="D81" s="12"/>
      <c r="E81" s="12">
        <v>2711</v>
      </c>
      <c r="F81" s="15" t="s">
        <v>78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ht="12.75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ht="12.75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447658.15</v>
      </c>
      <c r="I85" s="64"/>
      <c r="J85" s="29"/>
    </row>
    <row r="86" spans="1:10" ht="12.75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167560</v>
      </c>
      <c r="I86" s="64"/>
      <c r="J86" s="29"/>
    </row>
    <row r="87" spans="1:10" ht="12.75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245283.13</v>
      </c>
      <c r="I87" s="64"/>
      <c r="J87" s="29"/>
    </row>
    <row r="88" spans="1:10" ht="12.75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2726</v>
      </c>
      <c r="F89" s="65" t="s">
        <v>84</v>
      </c>
      <c r="G89" s="65"/>
      <c r="H89" s="59">
        <v>34815.02</v>
      </c>
      <c r="I89" s="64"/>
      <c r="J89" s="29"/>
    </row>
    <row r="90" spans="1:10" ht="12.75">
      <c r="A90" s="12"/>
      <c r="B90" s="12"/>
      <c r="C90" s="12"/>
      <c r="D90" s="12"/>
      <c r="E90" s="12">
        <v>2728</v>
      </c>
      <c r="F90" s="65" t="s">
        <v>180</v>
      </c>
      <c r="G90" s="65"/>
      <c r="H90" s="59"/>
      <c r="I90" s="64"/>
      <c r="J90" s="29"/>
    </row>
    <row r="91" spans="1:10" ht="12.75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ht="12.75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+H95+H97+H101+H106</f>
        <v>24682</v>
      </c>
      <c r="I93" s="64"/>
      <c r="J93" s="29"/>
    </row>
    <row r="94" spans="1:10" ht="15.7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ht="12.75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ht="12.75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2380</v>
      </c>
      <c r="I97" s="64"/>
      <c r="J97" s="29"/>
    </row>
    <row r="98" spans="1:10" ht="12.75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ht="12.75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2380</v>
      </c>
      <c r="I100" s="64"/>
      <c r="J100" s="29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8">
        <f>+H104+H105+H102+H103</f>
        <v>22302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2872</v>
      </c>
      <c r="F102" s="15" t="s">
        <v>176</v>
      </c>
      <c r="G102" s="15"/>
      <c r="H102" s="59">
        <v>0</v>
      </c>
      <c r="I102" s="64"/>
      <c r="J102" s="29"/>
    </row>
    <row r="103" spans="1:10" ht="18" customHeight="1">
      <c r="A103" s="12"/>
      <c r="B103" s="12"/>
      <c r="C103" s="12"/>
      <c r="D103" s="12"/>
      <c r="E103" s="12">
        <v>2874</v>
      </c>
      <c r="F103" s="15" t="s">
        <v>167</v>
      </c>
      <c r="G103" s="15"/>
      <c r="H103" s="59">
        <v>0</v>
      </c>
      <c r="I103" s="64"/>
      <c r="J103" s="29"/>
    </row>
    <row r="104" spans="1:10" ht="18.75" customHeight="1">
      <c r="A104" s="72"/>
      <c r="B104" s="12"/>
      <c r="C104" s="12"/>
      <c r="D104" s="12"/>
      <c r="E104" s="12">
        <v>2875</v>
      </c>
      <c r="F104" s="15" t="s">
        <v>94</v>
      </c>
      <c r="G104" s="15"/>
      <c r="H104" s="59">
        <v>0</v>
      </c>
      <c r="I104" s="64"/>
      <c r="J104" s="29"/>
    </row>
    <row r="105" spans="1:10" ht="12.75">
      <c r="A105" s="9"/>
      <c r="B105" s="12"/>
      <c r="C105" s="12"/>
      <c r="D105" s="12"/>
      <c r="E105" s="12">
        <v>2876</v>
      </c>
      <c r="F105" s="15" t="s">
        <v>95</v>
      </c>
      <c r="G105" s="15"/>
      <c r="H105" s="59">
        <v>22302</v>
      </c>
      <c r="I105" s="64"/>
      <c r="J105" s="29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8">
        <f>+H108</f>
        <v>0</v>
      </c>
      <c r="I106" s="64"/>
    </row>
    <row r="107" spans="1:9" ht="12.75">
      <c r="A107" s="12"/>
      <c r="B107" s="12"/>
      <c r="C107" s="12"/>
      <c r="D107" s="12"/>
      <c r="E107" s="12">
        <v>2881</v>
      </c>
      <c r="F107" s="15" t="s">
        <v>97</v>
      </c>
      <c r="G107" s="15"/>
      <c r="H107" s="58"/>
      <c r="I107" s="64"/>
    </row>
    <row r="108" spans="1:9" ht="12.75">
      <c r="A108" s="12"/>
      <c r="B108" s="12"/>
      <c r="C108" s="12"/>
      <c r="D108" s="12"/>
      <c r="E108" s="12">
        <v>2886</v>
      </c>
      <c r="F108" s="15"/>
      <c r="G108" s="15"/>
      <c r="H108" s="58">
        <v>0</v>
      </c>
      <c r="I108" s="64"/>
    </row>
    <row r="109" spans="1:9" ht="15.75">
      <c r="A109" s="68" t="s">
        <v>18</v>
      </c>
      <c r="B109" s="69"/>
      <c r="C109" s="69"/>
      <c r="D109" s="69"/>
      <c r="E109" s="69"/>
      <c r="F109" s="70" t="s">
        <v>98</v>
      </c>
      <c r="G109" s="70"/>
      <c r="H109" s="71">
        <f>+H111+H116+H120+H129+H134+H148+H160+H127</f>
        <v>3978070.9699999997</v>
      </c>
      <c r="I109" s="64">
        <f>SUM(H109:H109)</f>
        <v>3978070.9699999997</v>
      </c>
    </row>
    <row r="110" spans="1:9" ht="12.75">
      <c r="A110" s="12"/>
      <c r="B110" s="12"/>
      <c r="C110" s="12"/>
      <c r="D110" s="12"/>
      <c r="E110" s="12"/>
      <c r="F110" s="15"/>
      <c r="G110" s="15"/>
      <c r="H110" s="23"/>
      <c r="I110" s="16"/>
    </row>
    <row r="111" spans="1:10" ht="15.75">
      <c r="A111" s="9"/>
      <c r="B111" s="9">
        <v>31</v>
      </c>
      <c r="C111" s="9"/>
      <c r="D111" s="9"/>
      <c r="E111" s="9"/>
      <c r="F111" s="24" t="s">
        <v>99</v>
      </c>
      <c r="G111" s="24"/>
      <c r="H111" s="58">
        <f>+H112+H114</f>
        <v>1288892.07</v>
      </c>
      <c r="I111" s="16">
        <f>+H109-850492.98</f>
        <v>3127577.9899999998</v>
      </c>
      <c r="J111" s="29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1288892.07</v>
      </c>
      <c r="I112" s="16"/>
      <c r="J112" s="29">
        <f>+H109-3978070.97</f>
        <v>0</v>
      </c>
    </row>
    <row r="113" spans="1:10" ht="12.75">
      <c r="A113" s="12"/>
      <c r="B113" s="12"/>
      <c r="C113" s="12"/>
      <c r="D113" s="12"/>
      <c r="E113" s="12">
        <v>3111</v>
      </c>
      <c r="F113" s="15" t="s">
        <v>100</v>
      </c>
      <c r="G113" s="15"/>
      <c r="H113" s="79">
        <v>1288892.07</v>
      </c>
      <c r="I113" s="16"/>
      <c r="J113" s="29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8">
        <f>+H115</f>
        <v>0</v>
      </c>
      <c r="I114" s="16"/>
      <c r="J114" s="29"/>
    </row>
    <row r="115" spans="1:10" ht="12.75">
      <c r="A115" s="12"/>
      <c r="B115" s="12"/>
      <c r="C115" s="12"/>
      <c r="D115" s="9"/>
      <c r="E115" s="12">
        <v>3133</v>
      </c>
      <c r="F115" s="15" t="s">
        <v>102</v>
      </c>
      <c r="G115" s="15"/>
      <c r="H115" s="59">
        <v>0</v>
      </c>
      <c r="I115" s="16"/>
      <c r="J115" s="29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8">
        <f>+H117+H118</f>
        <v>296121</v>
      </c>
      <c r="I116" s="16"/>
      <c r="J116" s="74">
        <v>0</v>
      </c>
    </row>
    <row r="117" spans="1:10" ht="12.75">
      <c r="A117" s="9"/>
      <c r="B117" s="12"/>
      <c r="C117" s="12"/>
      <c r="D117" s="12">
        <v>322</v>
      </c>
      <c r="E117" s="12"/>
      <c r="F117" s="15" t="s">
        <v>104</v>
      </c>
      <c r="G117" s="15"/>
      <c r="H117" s="59">
        <v>207621</v>
      </c>
      <c r="I117" s="16"/>
      <c r="J117" s="29"/>
    </row>
    <row r="118" spans="1:10" ht="12.75">
      <c r="A118" s="12"/>
      <c r="B118" s="12"/>
      <c r="C118" s="12"/>
      <c r="D118" s="12">
        <v>323</v>
      </c>
      <c r="E118" s="12"/>
      <c r="F118" s="15" t="s">
        <v>105</v>
      </c>
      <c r="G118" s="15"/>
      <c r="H118" s="59">
        <v>88500</v>
      </c>
      <c r="I118" s="16"/>
      <c r="J118" s="29"/>
    </row>
    <row r="119" spans="1:10" ht="12.75">
      <c r="A119" s="12"/>
      <c r="B119" s="12"/>
      <c r="C119" s="12"/>
      <c r="D119" s="12">
        <v>324</v>
      </c>
      <c r="E119" s="12"/>
      <c r="F119" s="15" t="s">
        <v>106</v>
      </c>
      <c r="G119" s="15"/>
      <c r="H119" s="59"/>
      <c r="I119" s="16"/>
      <c r="J119" s="29"/>
    </row>
    <row r="120" spans="1:10" ht="15.75">
      <c r="A120" s="12"/>
      <c r="B120" s="9">
        <v>33</v>
      </c>
      <c r="C120" s="9"/>
      <c r="D120" s="9"/>
      <c r="E120" s="9"/>
      <c r="F120" s="24" t="s">
        <v>107</v>
      </c>
      <c r="G120" s="24"/>
      <c r="H120" s="58">
        <f>SUM(H121:H125)</f>
        <v>36438.4</v>
      </c>
      <c r="I120" s="16"/>
      <c r="J120" s="29"/>
    </row>
    <row r="121" spans="1:10" ht="12.75">
      <c r="A121" s="12"/>
      <c r="B121" s="9"/>
      <c r="C121" s="9"/>
      <c r="D121" s="20">
        <v>331</v>
      </c>
      <c r="E121" s="20"/>
      <c r="F121" s="15" t="s">
        <v>32</v>
      </c>
      <c r="G121" s="15"/>
      <c r="H121" s="59">
        <v>0</v>
      </c>
      <c r="I121" s="16"/>
      <c r="J121" s="29"/>
    </row>
    <row r="122" spans="1:10" ht="12.75">
      <c r="A122" s="12"/>
      <c r="B122" s="12"/>
      <c r="C122" s="12"/>
      <c r="D122" s="12">
        <v>332</v>
      </c>
      <c r="E122" s="12"/>
      <c r="F122" s="15" t="s">
        <v>108</v>
      </c>
      <c r="G122" s="15"/>
      <c r="H122" s="59">
        <v>36438.4</v>
      </c>
      <c r="I122" s="16"/>
      <c r="J122" s="29"/>
    </row>
    <row r="123" spans="1:10" ht="12.75">
      <c r="A123" s="12"/>
      <c r="B123" s="12"/>
      <c r="C123" s="12"/>
      <c r="D123" s="12">
        <v>333</v>
      </c>
      <c r="E123" s="12"/>
      <c r="F123" s="15" t="s">
        <v>109</v>
      </c>
      <c r="G123" s="15"/>
      <c r="H123" s="58"/>
      <c r="I123" s="16"/>
      <c r="J123" s="29"/>
    </row>
    <row r="124" spans="1:10" ht="12.75">
      <c r="A124" s="12"/>
      <c r="B124" s="12"/>
      <c r="C124" s="12"/>
      <c r="D124" s="12">
        <v>334</v>
      </c>
      <c r="E124" s="12"/>
      <c r="F124" s="15" t="s">
        <v>110</v>
      </c>
      <c r="G124" s="15"/>
      <c r="H124" s="59">
        <v>0</v>
      </c>
      <c r="I124" s="16"/>
      <c r="J124" s="29"/>
    </row>
    <row r="125" spans="1:10" ht="12.75">
      <c r="A125" s="12"/>
      <c r="B125" s="12"/>
      <c r="C125" s="12"/>
      <c r="D125" s="12">
        <v>335</v>
      </c>
      <c r="E125" s="12"/>
      <c r="F125" s="15" t="s">
        <v>33</v>
      </c>
      <c r="G125" s="15"/>
      <c r="H125" s="59"/>
      <c r="I125" s="16"/>
      <c r="J125" s="29"/>
    </row>
    <row r="126" spans="1:10" ht="12.75">
      <c r="A126" s="9"/>
      <c r="B126" s="12"/>
      <c r="C126" s="12"/>
      <c r="D126" s="12">
        <v>336</v>
      </c>
      <c r="E126" s="12"/>
      <c r="F126" s="15" t="s">
        <v>111</v>
      </c>
      <c r="G126" s="15"/>
      <c r="H126" s="59"/>
      <c r="I126" s="16"/>
      <c r="J126" s="29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8">
        <f>+H128</f>
        <v>0</v>
      </c>
      <c r="I127" s="16"/>
      <c r="J127" s="29"/>
    </row>
    <row r="128" spans="1:10" ht="12.75">
      <c r="A128" s="12"/>
      <c r="B128" s="12"/>
      <c r="C128" s="12"/>
      <c r="D128" s="12">
        <v>341</v>
      </c>
      <c r="E128" s="12"/>
      <c r="F128" s="15" t="s">
        <v>113</v>
      </c>
      <c r="G128" s="15"/>
      <c r="H128" s="59">
        <v>0</v>
      </c>
      <c r="I128" s="16"/>
      <c r="J128" s="29"/>
    </row>
    <row r="129" spans="1:10" ht="15.75">
      <c r="A129" s="12"/>
      <c r="B129" s="12">
        <v>35</v>
      </c>
      <c r="C129" s="12"/>
      <c r="D129" s="12"/>
      <c r="E129" s="12"/>
      <c r="F129" s="62" t="s">
        <v>114</v>
      </c>
      <c r="G129" s="62"/>
      <c r="H129" s="58">
        <f>+H133+H131+H130+H132</f>
        <v>113665.86</v>
      </c>
      <c r="I129" s="16"/>
      <c r="J129" s="29"/>
    </row>
    <row r="130" spans="1:10" ht="12.75">
      <c r="A130" s="12"/>
      <c r="B130" s="12"/>
      <c r="C130" s="12"/>
      <c r="D130" s="9">
        <v>352</v>
      </c>
      <c r="E130" s="12"/>
      <c r="F130" s="65" t="s">
        <v>115</v>
      </c>
      <c r="G130" s="65"/>
      <c r="H130" s="59"/>
      <c r="I130" s="16"/>
      <c r="J130" s="29"/>
    </row>
    <row r="131" spans="1:10" ht="12.75">
      <c r="A131" s="12"/>
      <c r="B131" s="12"/>
      <c r="C131" s="12"/>
      <c r="D131" s="12">
        <v>353</v>
      </c>
      <c r="E131" s="12"/>
      <c r="F131" s="15" t="s">
        <v>116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354</v>
      </c>
      <c r="E132" s="12"/>
      <c r="F132" s="15" t="s">
        <v>117</v>
      </c>
      <c r="G132" s="15"/>
      <c r="H132" s="59">
        <v>0</v>
      </c>
      <c r="I132" s="16"/>
      <c r="J132" s="29"/>
    </row>
    <row r="133" spans="1:10" ht="12.75">
      <c r="A133" s="12"/>
      <c r="B133" s="12"/>
      <c r="C133" s="12"/>
      <c r="D133" s="12">
        <v>355</v>
      </c>
      <c r="E133" s="12"/>
      <c r="F133" s="15" t="s">
        <v>118</v>
      </c>
      <c r="G133" s="15"/>
      <c r="H133" s="59">
        <v>113665.86</v>
      </c>
      <c r="I133" s="16"/>
      <c r="J133" s="29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8">
        <f>+H143</f>
        <v>0</v>
      </c>
      <c r="I134" s="16"/>
      <c r="J134" s="29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8">
        <f>+H136</f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3611</v>
      </c>
      <c r="F136" s="15" t="s">
        <v>121</v>
      </c>
      <c r="G136" s="15"/>
      <c r="H136" s="59">
        <v>0</v>
      </c>
      <c r="I136" s="16"/>
      <c r="J136" s="29"/>
    </row>
    <row r="137" spans="1:10" ht="12.75">
      <c r="A137" s="12"/>
      <c r="B137" s="12"/>
      <c r="C137" s="12"/>
      <c r="D137" s="12"/>
      <c r="E137" s="12">
        <v>3612</v>
      </c>
      <c r="F137" s="15" t="s">
        <v>122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/>
      <c r="E138" s="12">
        <v>3614</v>
      </c>
      <c r="F138" s="15" t="s">
        <v>123</v>
      </c>
      <c r="G138" s="15"/>
      <c r="H138" s="59"/>
      <c r="I138" s="16"/>
      <c r="J138" s="29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3621</v>
      </c>
      <c r="F140" s="15" t="s">
        <v>125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3622</v>
      </c>
      <c r="F141" s="15" t="s">
        <v>126</v>
      </c>
      <c r="G141" s="15"/>
      <c r="H141" s="59"/>
      <c r="I141" s="16"/>
      <c r="J141" s="29"/>
    </row>
    <row r="142" spans="1:10" ht="12.75">
      <c r="A142" s="12"/>
      <c r="B142" s="12"/>
      <c r="C142" s="12"/>
      <c r="D142" s="12"/>
      <c r="E142" s="12">
        <v>3623</v>
      </c>
      <c r="F142" s="15" t="s">
        <v>127</v>
      </c>
      <c r="G142" s="15"/>
      <c r="H142" s="59"/>
      <c r="I142" s="16"/>
      <c r="J142" s="29"/>
    </row>
    <row r="143" spans="1:10" ht="15.75">
      <c r="A143" s="12"/>
      <c r="B143" s="9"/>
      <c r="C143" s="9"/>
      <c r="D143" s="9">
        <v>363</v>
      </c>
      <c r="E143" s="9"/>
      <c r="F143" s="62" t="s">
        <v>128</v>
      </c>
      <c r="G143" s="62"/>
      <c r="H143" s="58">
        <f>+H145+H146</f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3631</v>
      </c>
      <c r="F144" s="15" t="s">
        <v>129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3633</v>
      </c>
      <c r="F145" s="27" t="s">
        <v>181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3634</v>
      </c>
      <c r="F146" s="27" t="s">
        <v>182</v>
      </c>
      <c r="G146" s="15"/>
      <c r="H146" s="59">
        <v>0</v>
      </c>
      <c r="I146" s="16"/>
      <c r="J146" s="29"/>
    </row>
    <row r="147" spans="1:10" ht="12.75">
      <c r="A147" s="12"/>
      <c r="B147" s="12"/>
      <c r="C147" s="12"/>
      <c r="D147" s="12"/>
      <c r="E147" s="12">
        <v>3636</v>
      </c>
      <c r="F147" s="15" t="s">
        <v>130</v>
      </c>
      <c r="G147" s="15"/>
      <c r="H147" s="59">
        <v>0</v>
      </c>
      <c r="I147" s="16"/>
      <c r="J147" s="29"/>
    </row>
    <row r="148" spans="1:10" ht="25.5">
      <c r="A148" s="12"/>
      <c r="B148" s="12">
        <v>37</v>
      </c>
      <c r="C148" s="12"/>
      <c r="D148" s="12"/>
      <c r="E148" s="12"/>
      <c r="F148" s="21" t="s">
        <v>131</v>
      </c>
      <c r="G148" s="21"/>
      <c r="H148" s="58">
        <f>+H149+H155</f>
        <v>265034.43</v>
      </c>
      <c r="I148" s="16"/>
      <c r="J148" s="29"/>
    </row>
    <row r="149" spans="1:10" ht="15.75">
      <c r="A149" s="12"/>
      <c r="B149" s="9"/>
      <c r="C149" s="9"/>
      <c r="D149" s="9">
        <v>371</v>
      </c>
      <c r="E149" s="9"/>
      <c r="F149" s="62" t="s">
        <v>2</v>
      </c>
      <c r="G149" s="62"/>
      <c r="H149" s="58">
        <f>+H150+H151+H153+H152</f>
        <v>265034.43</v>
      </c>
      <c r="I149" s="16"/>
      <c r="J149" s="29"/>
    </row>
    <row r="150" spans="1:10" ht="12.75">
      <c r="A150" s="12"/>
      <c r="B150" s="9"/>
      <c r="C150" s="9"/>
      <c r="D150" s="9"/>
      <c r="E150" s="20">
        <v>3711</v>
      </c>
      <c r="F150" s="65" t="s">
        <v>132</v>
      </c>
      <c r="G150" s="65"/>
      <c r="H150" s="79">
        <v>137300</v>
      </c>
      <c r="I150" s="16"/>
      <c r="J150" s="29"/>
    </row>
    <row r="151" spans="1:10" ht="12.75">
      <c r="A151" s="12"/>
      <c r="B151" s="12"/>
      <c r="C151" s="12"/>
      <c r="D151" s="12"/>
      <c r="E151" s="12">
        <v>3712</v>
      </c>
      <c r="F151" s="15" t="s">
        <v>133</v>
      </c>
      <c r="G151" s="15"/>
      <c r="H151" s="79">
        <v>127734.43</v>
      </c>
      <c r="I151" s="16"/>
      <c r="J151" s="29"/>
    </row>
    <row r="152" spans="1:10" ht="12.75">
      <c r="A152" s="12"/>
      <c r="B152" s="12"/>
      <c r="C152" s="12"/>
      <c r="D152" s="12"/>
      <c r="E152" s="12">
        <v>3714</v>
      </c>
      <c r="F152" s="15" t="s">
        <v>134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3715</v>
      </c>
      <c r="F153" s="15" t="s">
        <v>135</v>
      </c>
      <c r="G153" s="15"/>
      <c r="H153" s="59">
        <v>0</v>
      </c>
      <c r="I153" s="16"/>
      <c r="J153" s="29"/>
    </row>
    <row r="154" spans="1:10" ht="12.75">
      <c r="A154" s="12"/>
      <c r="B154" s="12"/>
      <c r="C154" s="12"/>
      <c r="D154" s="12"/>
      <c r="E154" s="12">
        <v>3716</v>
      </c>
      <c r="F154" s="15" t="s">
        <v>136</v>
      </c>
      <c r="G154" s="15"/>
      <c r="H154" s="59"/>
      <c r="I154" s="16"/>
      <c r="J154" s="29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8">
        <f>+H159</f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3721</v>
      </c>
      <c r="F156" s="15" t="s">
        <v>170</v>
      </c>
      <c r="G156" s="15"/>
      <c r="H156" s="59">
        <v>0</v>
      </c>
      <c r="I156" s="16"/>
      <c r="J156" s="29"/>
    </row>
    <row r="157" spans="1:10" ht="12.75">
      <c r="A157" s="12"/>
      <c r="B157" s="9"/>
      <c r="C157" s="9"/>
      <c r="D157" s="9"/>
      <c r="E157" s="12">
        <v>3723</v>
      </c>
      <c r="F157" s="15" t="s">
        <v>138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>
        <v>3725</v>
      </c>
      <c r="F158" s="15" t="s">
        <v>139</v>
      </c>
      <c r="G158" s="15"/>
      <c r="H158" s="59">
        <v>0</v>
      </c>
      <c r="I158" s="16"/>
      <c r="J158" s="29"/>
    </row>
    <row r="159" spans="1:10" ht="12.75">
      <c r="A159" s="12"/>
      <c r="B159" s="12"/>
      <c r="C159" s="12"/>
      <c r="D159" s="12"/>
      <c r="E159" s="12">
        <v>3726</v>
      </c>
      <c r="F159" s="27" t="s">
        <v>185</v>
      </c>
      <c r="G159" s="15"/>
      <c r="H159" s="59">
        <v>0</v>
      </c>
      <c r="I159" s="16"/>
      <c r="J159" s="29"/>
    </row>
    <row r="160" spans="1:10" ht="15.75">
      <c r="A160" s="12"/>
      <c r="B160" s="9">
        <v>39</v>
      </c>
      <c r="C160" s="9"/>
      <c r="D160" s="9"/>
      <c r="E160" s="9"/>
      <c r="F160" s="24" t="s">
        <v>140</v>
      </c>
      <c r="G160" s="24"/>
      <c r="H160" s="58">
        <f>SUM(H161:H167)+H168</f>
        <v>1977919.21</v>
      </c>
      <c r="I160" s="16"/>
      <c r="J160" s="29">
        <f>+H160-382203.16</f>
        <v>1595716.05</v>
      </c>
    </row>
    <row r="161" spans="1:10" ht="12.75">
      <c r="A161" s="12"/>
      <c r="B161" s="12"/>
      <c r="C161" s="12"/>
      <c r="D161" s="12">
        <v>391</v>
      </c>
      <c r="E161" s="12"/>
      <c r="F161" s="15" t="s">
        <v>141</v>
      </c>
      <c r="G161" s="15"/>
      <c r="H161" s="59">
        <v>71776.66</v>
      </c>
      <c r="I161" s="16"/>
      <c r="J161" s="29"/>
    </row>
    <row r="162" spans="1:10" ht="12.75">
      <c r="A162" s="12"/>
      <c r="B162" s="12"/>
      <c r="C162" s="12"/>
      <c r="D162" s="12">
        <v>392</v>
      </c>
      <c r="E162" s="12"/>
      <c r="F162" s="15" t="s">
        <v>142</v>
      </c>
      <c r="G162" s="15"/>
      <c r="H162" s="59">
        <v>1442105.92</v>
      </c>
      <c r="I162" s="16"/>
      <c r="J162" s="29"/>
    </row>
    <row r="163" spans="1:10" ht="12.75">
      <c r="A163" s="12"/>
      <c r="B163" s="12"/>
      <c r="C163" s="12"/>
      <c r="D163" s="12">
        <v>393</v>
      </c>
      <c r="E163" s="12"/>
      <c r="F163" s="15" t="s">
        <v>143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395</v>
      </c>
      <c r="E164" s="12"/>
      <c r="F164" s="15" t="s">
        <v>144</v>
      </c>
      <c r="G164" s="15"/>
      <c r="H164" s="59">
        <v>46752.05</v>
      </c>
      <c r="I164" s="16"/>
      <c r="J164" s="29"/>
    </row>
    <row r="165" spans="1:10" ht="12.75">
      <c r="A165" s="12"/>
      <c r="B165" s="12"/>
      <c r="C165" s="12"/>
      <c r="D165" s="12">
        <v>396</v>
      </c>
      <c r="E165" s="12"/>
      <c r="F165" s="15" t="s">
        <v>0</v>
      </c>
      <c r="G165" s="15"/>
      <c r="H165" s="59">
        <v>417284.58</v>
      </c>
      <c r="I165" s="16"/>
      <c r="J165" s="29"/>
    </row>
    <row r="166" spans="1:10" ht="12.75">
      <c r="A166" s="12"/>
      <c r="B166" s="12"/>
      <c r="C166" s="12"/>
      <c r="D166" s="12">
        <v>398</v>
      </c>
      <c r="E166" s="12"/>
      <c r="F166" s="27" t="s">
        <v>156</v>
      </c>
      <c r="G166" s="27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399</v>
      </c>
      <c r="E167" s="12"/>
      <c r="F167" s="15" t="s">
        <v>145</v>
      </c>
      <c r="G167" s="15"/>
      <c r="H167" s="59">
        <v>0</v>
      </c>
      <c r="I167" s="16"/>
      <c r="J167" s="29"/>
    </row>
    <row r="168" spans="1:10" ht="12.75">
      <c r="A168" s="12"/>
      <c r="B168" s="12"/>
      <c r="C168" s="12"/>
      <c r="D168" s="12">
        <v>239902</v>
      </c>
      <c r="E168" s="12"/>
      <c r="F168" s="27" t="s">
        <v>178</v>
      </c>
      <c r="G168" s="27"/>
      <c r="H168" s="59">
        <v>0</v>
      </c>
      <c r="I168" s="16"/>
      <c r="J168" s="29"/>
    </row>
    <row r="169" spans="1:10" ht="12.75">
      <c r="A169" s="12"/>
      <c r="B169" s="66"/>
      <c r="C169" s="66"/>
      <c r="D169" s="66"/>
      <c r="E169" s="66"/>
      <c r="F169" s="67"/>
      <c r="G169" s="67"/>
      <c r="H169" s="59"/>
      <c r="I169" s="16"/>
      <c r="J169" s="29"/>
    </row>
    <row r="170" spans="1:10" ht="15.75">
      <c r="A170" s="42" t="s">
        <v>34</v>
      </c>
      <c r="B170" s="45"/>
      <c r="C170" s="45"/>
      <c r="D170" s="45"/>
      <c r="E170" s="45"/>
      <c r="F170" s="44" t="s">
        <v>35</v>
      </c>
      <c r="G170" s="44"/>
      <c r="H170" s="41">
        <f>+H171</f>
        <v>0</v>
      </c>
      <c r="I170" s="16">
        <f>+H170</f>
        <v>0</v>
      </c>
      <c r="J170" s="29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4">
        <f>+H172</f>
        <v>0</v>
      </c>
      <c r="I171" s="16"/>
      <c r="J171" s="29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4">
        <v>0</v>
      </c>
      <c r="I172" s="16"/>
      <c r="J172" s="29"/>
    </row>
    <row r="173" spans="1:10" ht="15.75">
      <c r="A173" s="42" t="s">
        <v>25</v>
      </c>
      <c r="B173" s="45"/>
      <c r="C173" s="45"/>
      <c r="D173" s="45"/>
      <c r="E173" s="45"/>
      <c r="F173" s="44" t="s">
        <v>26</v>
      </c>
      <c r="G173" s="44"/>
      <c r="H173" s="41">
        <f>+H174+H186+H193+H181+H191</f>
        <v>2747698.44</v>
      </c>
      <c r="I173" s="16">
        <f>+H173</f>
        <v>2747698.44</v>
      </c>
      <c r="J173" s="29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2">
        <f>+H177+H180+H178+H175</f>
        <v>2529575.44</v>
      </c>
      <c r="I174" s="16"/>
      <c r="J174" s="29"/>
      <c r="K174" s="33"/>
    </row>
    <row r="175" spans="1:11" ht="18" customHeight="1">
      <c r="A175" s="12"/>
      <c r="B175" s="9"/>
      <c r="C175" s="9"/>
      <c r="D175" s="9"/>
      <c r="E175" s="12">
        <v>611</v>
      </c>
      <c r="F175" s="15" t="s">
        <v>38</v>
      </c>
      <c r="G175" s="15"/>
      <c r="H175" s="23">
        <v>599301.83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612</v>
      </c>
      <c r="F176" s="15" t="s">
        <v>24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613</v>
      </c>
      <c r="F177" s="15" t="s">
        <v>30</v>
      </c>
      <c r="G177" s="15"/>
      <c r="H177" s="23">
        <v>1839427.53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614</v>
      </c>
      <c r="F178" s="27" t="s">
        <v>146</v>
      </c>
      <c r="G178" s="27"/>
      <c r="H178" s="23">
        <v>90846.08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616</v>
      </c>
      <c r="F179" s="27" t="s">
        <v>39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/>
      <c r="C180" s="12"/>
      <c r="D180" s="12"/>
      <c r="E180" s="12">
        <v>619</v>
      </c>
      <c r="F180" s="27" t="s">
        <v>171</v>
      </c>
      <c r="G180" s="27"/>
      <c r="H180" s="23">
        <v>0</v>
      </c>
      <c r="I180" s="16"/>
      <c r="J180" s="29"/>
      <c r="K180" s="33"/>
    </row>
    <row r="181" spans="1:11" ht="12.75" customHeight="1">
      <c r="A181" s="12"/>
      <c r="B181" s="12">
        <v>62</v>
      </c>
      <c r="C181" s="12"/>
      <c r="D181" s="12"/>
      <c r="E181" s="12"/>
      <c r="F181" s="54" t="s">
        <v>164</v>
      </c>
      <c r="G181" s="54"/>
      <c r="H181" s="22">
        <f>+H182</f>
        <v>189036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621</v>
      </c>
      <c r="F182" s="27" t="s">
        <v>172</v>
      </c>
      <c r="G182" s="27"/>
      <c r="H182" s="23">
        <v>189036</v>
      </c>
      <c r="I182" s="16"/>
      <c r="J182" s="29"/>
      <c r="K182" s="33"/>
    </row>
    <row r="183" spans="1:11" ht="12.75" customHeight="1">
      <c r="A183" s="12"/>
      <c r="B183" s="12"/>
      <c r="C183" s="12"/>
      <c r="D183" s="12"/>
      <c r="E183" s="12">
        <v>623</v>
      </c>
      <c r="F183" s="27" t="s">
        <v>163</v>
      </c>
      <c r="G183" s="27"/>
      <c r="H183" s="23">
        <v>0</v>
      </c>
      <c r="I183" s="16"/>
      <c r="J183" s="29"/>
      <c r="K183" s="33"/>
    </row>
    <row r="184" spans="1:11" ht="26.25" customHeight="1">
      <c r="A184" s="12"/>
      <c r="B184" s="12">
        <v>64</v>
      </c>
      <c r="C184" s="12"/>
      <c r="D184" s="12"/>
      <c r="E184" s="12"/>
      <c r="F184" s="75" t="s">
        <v>157</v>
      </c>
      <c r="G184" s="75"/>
      <c r="H184" s="22">
        <f>+H185</f>
        <v>0</v>
      </c>
      <c r="I184" s="16"/>
      <c r="J184" s="29"/>
      <c r="K184" s="33"/>
    </row>
    <row r="185" spans="1:11" ht="12.75" customHeight="1">
      <c r="A185" s="12"/>
      <c r="B185" s="12"/>
      <c r="C185" s="12"/>
      <c r="D185" s="12">
        <v>641</v>
      </c>
      <c r="E185" s="12"/>
      <c r="F185" s="27" t="s">
        <v>158</v>
      </c>
      <c r="G185" s="27"/>
      <c r="H185" s="23">
        <v>0</v>
      </c>
      <c r="I185" s="16"/>
      <c r="J185" s="29"/>
      <c r="K185" s="33"/>
    </row>
    <row r="186" spans="1:11" ht="12.75" customHeight="1">
      <c r="A186" s="12"/>
      <c r="B186" s="12">
        <v>65</v>
      </c>
      <c r="C186" s="12"/>
      <c r="D186" s="12"/>
      <c r="E186" s="12"/>
      <c r="F186" s="27" t="s">
        <v>147</v>
      </c>
      <c r="G186" s="27"/>
      <c r="H186" s="22">
        <f>+H188+H187+H189</f>
        <v>29087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654</v>
      </c>
      <c r="E187" s="12"/>
      <c r="F187" s="27"/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655</v>
      </c>
      <c r="E188" s="12"/>
      <c r="F188" s="27" t="s">
        <v>159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656</v>
      </c>
      <c r="E189" s="12"/>
      <c r="F189" s="27" t="s">
        <v>148</v>
      </c>
      <c r="G189" s="27"/>
      <c r="H189" s="23">
        <v>29087</v>
      </c>
      <c r="I189" s="16"/>
      <c r="J189" s="29"/>
      <c r="K189" s="33"/>
    </row>
    <row r="190" spans="1:11" ht="12.75" customHeight="1">
      <c r="A190" s="12"/>
      <c r="B190" s="12"/>
      <c r="C190" s="12"/>
      <c r="D190" s="12">
        <v>657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>
      <c r="A191" s="12"/>
      <c r="B191" s="12">
        <v>66</v>
      </c>
      <c r="C191" s="12"/>
      <c r="D191" s="12"/>
      <c r="E191" s="12"/>
      <c r="F191" s="27" t="s">
        <v>183</v>
      </c>
      <c r="G191" s="27"/>
      <c r="H191" s="22">
        <f>+H192</f>
        <v>0</v>
      </c>
      <c r="I191" s="16"/>
      <c r="J191" s="29"/>
      <c r="K191" s="33"/>
    </row>
    <row r="192" spans="1:11" ht="12.75" customHeight="1">
      <c r="A192" s="12"/>
      <c r="B192" s="12"/>
      <c r="C192" s="12"/>
      <c r="D192" s="12">
        <v>661</v>
      </c>
      <c r="E192" s="12"/>
      <c r="F192" s="27" t="s">
        <v>184</v>
      </c>
      <c r="G192" s="27"/>
      <c r="H192" s="23">
        <v>0</v>
      </c>
      <c r="I192" s="16"/>
      <c r="J192" s="29"/>
      <c r="K192" s="33"/>
    </row>
    <row r="193" spans="1:11" ht="12.75" customHeight="1">
      <c r="A193" s="12"/>
      <c r="B193" s="12">
        <v>68</v>
      </c>
      <c r="C193" s="12"/>
      <c r="D193" s="12"/>
      <c r="E193" s="12"/>
      <c r="F193" s="54" t="s">
        <v>149</v>
      </c>
      <c r="G193" s="54"/>
      <c r="H193" s="22">
        <f>+H195+H194</f>
        <v>0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681</v>
      </c>
      <c r="F194" s="27" t="s">
        <v>166</v>
      </c>
      <c r="G194" s="27"/>
      <c r="H194" s="16">
        <v>0</v>
      </c>
      <c r="I194" s="16"/>
      <c r="J194" s="29"/>
      <c r="K194" s="33"/>
    </row>
    <row r="195" spans="1:11" ht="12.75" customHeight="1">
      <c r="A195" s="12"/>
      <c r="B195" s="12"/>
      <c r="C195" s="12"/>
      <c r="D195" s="12"/>
      <c r="E195" s="12">
        <v>683</v>
      </c>
      <c r="F195" s="27" t="s">
        <v>31</v>
      </c>
      <c r="G195" s="27"/>
      <c r="H195" s="16">
        <v>0</v>
      </c>
      <c r="I195" s="16"/>
      <c r="J195" s="29"/>
      <c r="K195" s="33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3"/>
      <c r="I196" s="16"/>
      <c r="J196" s="29"/>
      <c r="K196" s="33"/>
    </row>
    <row r="197" spans="1:10" ht="21" customHeight="1">
      <c r="A197" s="46"/>
      <c r="B197" s="46"/>
      <c r="C197" s="46"/>
      <c r="D197" s="46"/>
      <c r="E197" s="46"/>
      <c r="F197" s="44" t="s">
        <v>15</v>
      </c>
      <c r="G197" s="44"/>
      <c r="H197" s="47"/>
      <c r="I197" s="48">
        <f>+H20+H49+H170+H173+I109</f>
        <v>24103221.09</v>
      </c>
      <c r="J197" s="29"/>
    </row>
    <row r="198" spans="1:10" ht="21" customHeight="1" thickBot="1">
      <c r="A198" s="46"/>
      <c r="B198" s="46"/>
      <c r="C198" s="46"/>
      <c r="D198" s="46"/>
      <c r="E198" s="46"/>
      <c r="F198" s="44" t="s">
        <v>188</v>
      </c>
      <c r="G198" s="44"/>
      <c r="H198" s="47"/>
      <c r="I198" s="49">
        <f>+I16-I197</f>
        <v>22914677.560000006</v>
      </c>
      <c r="J198" s="29"/>
    </row>
    <row r="199" spans="6:7" ht="13.5" thickTop="1">
      <c r="F199" s="13"/>
      <c r="G199" s="76"/>
    </row>
    <row r="200" spans="6:7" ht="12.75">
      <c r="F200" s="14" t="s">
        <v>21</v>
      </c>
      <c r="G200" s="14"/>
    </row>
    <row r="201" spans="6:7" ht="12.75">
      <c r="F201" s="28"/>
      <c r="G201" s="28"/>
    </row>
    <row r="202" spans="9:11" ht="12.75">
      <c r="I202" s="33"/>
      <c r="K202" s="25"/>
    </row>
    <row r="203" ht="12.75">
      <c r="F203" s="78"/>
    </row>
    <row r="214" spans="10:12" ht="12.75">
      <c r="J214" s="80"/>
      <c r="K214" s="80"/>
      <c r="L214" s="80"/>
    </row>
    <row r="215" spans="10:12" ht="12.75">
      <c r="J215" s="80"/>
      <c r="K215" s="80"/>
      <c r="L215" s="80"/>
    </row>
    <row r="216" spans="10:12" ht="12.75">
      <c r="J216" s="80"/>
      <c r="K216" s="80"/>
      <c r="L216" s="80"/>
    </row>
    <row r="219" spans="10:11" ht="12.75">
      <c r="J219" s="25"/>
      <c r="K219" s="25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ht="12.75">
      <c r="L224" s="30"/>
    </row>
    <row r="225" spans="10:12" ht="12.75">
      <c r="J225" s="25"/>
      <c r="K225" s="25"/>
      <c r="L225" s="30"/>
    </row>
    <row r="226" spans="10:12" ht="12.75">
      <c r="J226" s="25"/>
      <c r="K226" s="25"/>
      <c r="L226" s="30"/>
    </row>
    <row r="227" ht="12.75">
      <c r="K227" s="32"/>
    </row>
  </sheetData>
  <sheetProtection/>
  <mergeCells count="8">
    <mergeCell ref="J216:L216"/>
    <mergeCell ref="J214:L214"/>
    <mergeCell ref="A6:I6"/>
    <mergeCell ref="A8:I8"/>
    <mergeCell ref="A9:I9"/>
    <mergeCell ref="A10:I10"/>
    <mergeCell ref="J215:L215"/>
    <mergeCell ref="A18:H18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2018-01-08T12:33:49Z</dcterms:modified>
  <cp:category/>
  <cp:version/>
  <cp:contentType/>
  <cp:contentStatus/>
</cp:coreProperties>
</file>