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AGOSTO 2022\"/>
    </mc:Choice>
  </mc:AlternateContent>
  <xr:revisionPtr revIDLastSave="0" documentId="13_ncr:1_{B5C0B67F-D85F-4F20-9BA6-9F27B2B344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9" i="3" l="1"/>
  <c r="M68" i="3"/>
  <c r="M67" i="3"/>
  <c r="M66" i="3"/>
  <c r="M65" i="3"/>
  <c r="M64" i="3"/>
  <c r="L80" i="3"/>
  <c r="L77" i="3"/>
  <c r="L62" i="3"/>
  <c r="K62" i="3"/>
  <c r="L72" i="3"/>
  <c r="L54" i="3"/>
  <c r="M54" i="3" s="1"/>
  <c r="L46" i="3"/>
  <c r="M46" i="3" s="1"/>
  <c r="L36" i="3"/>
  <c r="M36" i="3" s="1"/>
  <c r="L26" i="3"/>
  <c r="M26" i="3" s="1"/>
  <c r="L20" i="3"/>
  <c r="M63" i="3"/>
  <c r="M47" i="3"/>
  <c r="M45" i="3"/>
  <c r="M43" i="3"/>
  <c r="M42" i="3"/>
  <c r="M41" i="3"/>
  <c r="M40" i="3"/>
  <c r="M39" i="3"/>
  <c r="M38" i="3"/>
  <c r="M37" i="3"/>
  <c r="M35" i="3"/>
  <c r="M34" i="3"/>
  <c r="M33" i="3"/>
  <c r="M32" i="3"/>
  <c r="M31" i="3"/>
  <c r="M30" i="3"/>
  <c r="M29" i="3"/>
  <c r="M28" i="3"/>
  <c r="M27" i="3"/>
  <c r="M25" i="3"/>
  <c r="M24" i="3"/>
  <c r="M23" i="3"/>
  <c r="M22" i="3"/>
  <c r="M21" i="3"/>
  <c r="K80" i="3"/>
  <c r="K77" i="3"/>
  <c r="K72" i="3"/>
  <c r="K54" i="3"/>
  <c r="K46" i="3"/>
  <c r="K36" i="3"/>
  <c r="K26" i="3"/>
  <c r="K20" i="3"/>
  <c r="J80" i="3"/>
  <c r="J77" i="3"/>
  <c r="J72" i="3"/>
  <c r="J54" i="3"/>
  <c r="I54" i="3"/>
  <c r="J46" i="3"/>
  <c r="J62" i="3"/>
  <c r="K84" i="3" l="1"/>
  <c r="K99" i="3" s="1"/>
  <c r="L19" i="3"/>
  <c r="L84" i="3"/>
  <c r="K19" i="3"/>
  <c r="J36" i="3"/>
  <c r="J26" i="3" l="1"/>
  <c r="J20" i="3"/>
  <c r="I80" i="3"/>
  <c r="I77" i="3"/>
  <c r="I72" i="3"/>
  <c r="I62" i="3"/>
  <c r="I46" i="3"/>
  <c r="H46" i="3"/>
  <c r="I36" i="3"/>
  <c r="I26" i="3"/>
  <c r="I20" i="3"/>
  <c r="H62" i="3"/>
  <c r="H80" i="3"/>
  <c r="H77" i="3"/>
  <c r="H72" i="3"/>
  <c r="G54" i="3"/>
  <c r="H54" i="3"/>
  <c r="H36" i="3"/>
  <c r="H26" i="3"/>
  <c r="H20" i="3"/>
  <c r="G80" i="3"/>
  <c r="G77" i="3"/>
  <c r="G72" i="3"/>
  <c r="G62" i="3"/>
  <c r="F80" i="3"/>
  <c r="F77" i="3"/>
  <c r="F72" i="3"/>
  <c r="F62" i="3"/>
  <c r="F54" i="3"/>
  <c r="G20" i="3"/>
  <c r="M96" i="3"/>
  <c r="M95" i="3"/>
  <c r="M92" i="3"/>
  <c r="M91" i="3"/>
  <c r="M90" i="3"/>
  <c r="M89" i="3"/>
  <c r="M88" i="3"/>
  <c r="M87" i="3"/>
  <c r="J84" i="3" l="1"/>
  <c r="J99" i="3" s="1"/>
  <c r="I84" i="3"/>
  <c r="I99" i="3" s="1"/>
  <c r="J19" i="3"/>
  <c r="M20" i="3"/>
  <c r="I19" i="3"/>
  <c r="H84" i="3"/>
  <c r="H99" i="3" s="1"/>
  <c r="H19" i="3"/>
  <c r="G46" i="3"/>
  <c r="G36" i="3"/>
  <c r="G26" i="3"/>
  <c r="F36" i="3"/>
  <c r="F26" i="3"/>
  <c r="F20" i="3"/>
  <c r="D20" i="3"/>
  <c r="D26" i="3"/>
  <c r="D36" i="3"/>
  <c r="D46" i="3"/>
  <c r="D54" i="3"/>
  <c r="D62" i="3"/>
  <c r="D72" i="3"/>
  <c r="D77" i="3"/>
  <c r="D80" i="3"/>
  <c r="C72" i="3"/>
  <c r="C62" i="3"/>
  <c r="C46" i="3"/>
  <c r="C36" i="3"/>
  <c r="C26" i="3"/>
  <c r="C20" i="3"/>
  <c r="G84" i="3" l="1"/>
  <c r="G99" i="3" s="1"/>
  <c r="C19" i="3"/>
  <c r="C84" i="3" s="1"/>
  <c r="G19" i="3"/>
  <c r="F84" i="3"/>
  <c r="F99" i="3" s="1"/>
  <c r="F19" i="3"/>
  <c r="E80" i="3" l="1"/>
  <c r="M79" i="3"/>
  <c r="M71" i="3"/>
  <c r="E46" i="3"/>
  <c r="E36" i="3"/>
  <c r="E26" i="3"/>
  <c r="E20" i="3"/>
  <c r="E54" i="3"/>
  <c r="E62" i="3"/>
  <c r="E72" i="3"/>
  <c r="M76" i="3"/>
  <c r="E77" i="3"/>
  <c r="E19" i="3" l="1"/>
  <c r="M62" i="3"/>
  <c r="M19" i="3" s="1"/>
  <c r="D99" i="3"/>
  <c r="M53" i="3" l="1"/>
  <c r="C99" i="3"/>
  <c r="E84" i="3" l="1"/>
  <c r="E99" i="3" s="1"/>
  <c r="M84" i="3" l="1"/>
  <c r="M99" i="3" s="1"/>
</calcChain>
</file>

<file path=xl/sharedStrings.xml><?xml version="1.0" encoding="utf-8"?>
<sst xmlns="http://schemas.openxmlformats.org/spreadsheetml/2006/main" count="105" uniqueCount="105">
  <si>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</si>
  <si>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</si>
  <si>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</si>
  <si>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</si>
  <si>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</si>
  <si>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</si>
  <si>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</si>
  <si>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</si>
  <si>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</si>
  <si>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</si>
  <si>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</si>
  <si>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</si>
  <si>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</si>
  <si>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</si>
  <si>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</si>
  <si>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</si>
  <si>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</si>
  <si>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</si>
  <si>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</si>
  <si>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</si>
  <si>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</si>
  <si>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</si>
  <si>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</si>
  <si>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</si>
  <si>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</si>
  <si>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</si>
  <si>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</si>
  <si>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</si>
  <si>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</si>
  <si>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</si>
  <si>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</si>
  <si>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</si>
  <si>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</si>
  <si>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</si>
  <si>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</si>
  <si>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</si>
  <si>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</si>
  <si>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</si>
  <si>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</si>
  <si>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</si>
  <si>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</si>
  <si>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</si>
  <si>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</si>
  <si>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</si>
  <si>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</si>
  <si>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</si>
  <si>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</si>
  <si>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</si>
  <si>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</si>
  <si>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</si>
  <si>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</si>
  <si>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</si>
  <si>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</si>
  <si>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</si>
  <si>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</si>
  <si>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</si>
  <si>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</si>
  <si>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</si>
  <si>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</si>
  <si>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</si>
  <si>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</si>
  <si>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</si>
  <si>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</si>
  <si>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</si>
  <si>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</si>
  <si>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</si>
  <si>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</si>
  <si>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</si>
  <si>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</si>
  <si>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</si>
  <si>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</si>
  <si>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</si>
  <si>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</si>
  <si>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</si>
  <si>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</si>
  <si>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</si>
  <si>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</si>
  <si>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</si>
  <si>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</si>
  <si>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</si>
  <si>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</si>
  <si>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</si>
  <si>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</si>
  <si>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</si>
  <si>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</si>
  <si>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</si>
  <si>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</si>
  <si>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</si>
  <si>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</si>
  <si>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</si>
  <si>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</si>
  <si>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</si>
  <si>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</si>
  <si>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</si>
  <si>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</si>
  <si>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</si>
  <si>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</si>
  <si>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</si>
  <si>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</si>
  <si>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</si>
  <si>
    <t>Mayo</t>
  </si>
  <si>
    <t>Junio</t>
  </si>
  <si>
    <t>Julio</t>
  </si>
  <si>
    <t>c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</si>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</sst>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1" applyNumberFormat="1" applyFont="1" applyBorder="1"/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1" fillId="0" borderId="3" xfId="0" applyNumberFormat="1" applyFont="1" applyBorder="1" applyAlignment="1">
      <alignment vertical="center" wrapText="1"/>
    </xf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4" fontId="0" fillId="0" borderId="3" xfId="0" applyNumberFormat="1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/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4" fillId="0" borderId="3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4" fontId="0" fillId="0" borderId="1" xfId="1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0" fillId="0" borderId="23" xfId="1" applyFont="1" applyBorder="1"/>
    <xf numFmtId="43" fontId="1" fillId="0" borderId="24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0" fillId="0" borderId="4" xfId="1" applyNumberFormat="1" applyFont="1" applyBorder="1"/>
    <xf numFmtId="4" fontId="1" fillId="0" borderId="24" xfId="1" applyNumberFormat="1" applyFont="1" applyBorder="1" applyAlignment="1">
      <alignment vertical="center" wrapText="1"/>
    </xf>
    <xf numFmtId="4" fontId="1" fillId="0" borderId="25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4" xfId="0" applyNumberFormat="1" applyFont="1" applyBorder="1" applyAlignment="1">
      <alignment vertical="center" wrapText="1"/>
    </xf>
    <xf numFmtId="4" fontId="1" fillId="0" borderId="25" xfId="1" applyNumberFormat="1" applyFont="1" applyBorder="1"/>
    <xf numFmtId="43" fontId="0" fillId="0" borderId="2" xfId="1" applyFont="1" applyBorder="1"/>
    <xf numFmtId="4" fontId="0" fillId="0" borderId="2" xfId="1" applyNumberFormat="1" applyFont="1" applyBorder="1"/>
    <xf numFmtId="4" fontId="0" fillId="0" borderId="4" xfId="1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 wrapText="1"/>
    </xf>
    <xf numFmtId="4" fontId="0" fillId="0" borderId="25" xfId="0" applyNumberFormat="1" applyBorder="1" applyAlignment="1">
      <alignment vertical="center"/>
    </xf>
    <xf numFmtId="4" fontId="0" fillId="0" borderId="2" xfId="0" applyNumberFormat="1" applyFont="1" applyBorder="1" applyAlignment="1">
      <alignment vertical="center" wrapText="1"/>
    </xf>
    <xf numFmtId="4" fontId="1" fillId="0" borderId="25" xfId="0" applyNumberFormat="1" applyFont="1" applyBorder="1" applyAlignment="1">
      <alignment vertical="center"/>
    </xf>
    <xf numFmtId="4" fontId="1" fillId="2" borderId="24" xfId="0" applyNumberFormat="1" applyFont="1" applyFill="1" applyBorder="1" applyAlignment="1">
      <alignment horizontal="center" vertical="center" wrapText="1"/>
    </xf>
    <xf numFmtId="4" fontId="1" fillId="2" borderId="25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4" xfId="0" applyNumberFormat="1" applyBorder="1"/>
    <xf numFmtId="4" fontId="0" fillId="0" borderId="25" xfId="0" applyNumberFormat="1" applyBorder="1"/>
    <xf numFmtId="43" fontId="4" fillId="0" borderId="22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3" fontId="1" fillId="0" borderId="26" xfId="1" applyFont="1" applyBorder="1" applyAlignment="1">
      <alignment vertical="center" wrapText="1"/>
    </xf>
    <xf numFmtId="4" fontId="0" fillId="0" borderId="27" xfId="0" applyNumberFormat="1" applyBorder="1"/>
    <xf numFmtId="4" fontId="1" fillId="3" borderId="28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2552701</xdr:colOff>
      <xdr:row>0</xdr:row>
      <xdr:rowOff>117475</xdr:rowOff>
    </xdr:from>
    <xdr:to>
      <xdr:col>8</xdr:col>
      <xdr:colOff>352426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52701" y="117475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2343150</xdr:colOff>
      <xdr:row>105</xdr:row>
      <xdr:rowOff>177801</xdr:rowOff>
    </xdr:from>
    <xdr:to>
      <xdr:col>8</xdr:col>
      <xdr:colOff>323851</xdr:colOff>
      <xdr:row>122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28095576"/>
          <a:ext cx="9229726" cy="317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117"/>
  <sheetViews>
    <sheetView showGridLines="0" tabSelected="1" zoomScaleNormal="100" workbookViewId="0">
      <selection activeCell="J26" sqref="J2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12" width="18.140625" customWidth="1"/>
    <col min="13" max="13" width="22.140625" customWidth="1"/>
    <col min="14" max="14" width="13.140625" bestFit="1" customWidth="1"/>
    <col min="15" max="15" width="96.7109375" bestFit="1" customWidth="1"/>
    <col min="16" max="16" width="10.85546875" bestFit="1" customWidth="1"/>
    <col min="17" max="24" width="6" bestFit="1" customWidth="1"/>
    <col min="25" max="26" width="7" bestFit="1" customWidth="1"/>
  </cols>
  <sheetData>
    <row r="2" spans="1:15" x14ac:dyDescent="0.25">
      <c r="A2" t="s">
        <v>79</v>
      </c>
    </row>
    <row r="11" spans="1:15" ht="18.75" x14ac:dyDescent="0.3">
      <c r="A11" s="107" t="s">
        <v>0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O11" s="1"/>
    </row>
    <row r="12" spans="1:15" ht="18.75" x14ac:dyDescent="0.25">
      <c r="A12" s="107" t="s">
        <v>80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O12" s="2"/>
    </row>
    <row r="13" spans="1:15" ht="18.75" x14ac:dyDescent="0.25">
      <c r="A13" s="107" t="s">
        <v>94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O13" s="2"/>
    </row>
    <row r="14" spans="1:15" ht="15.75" x14ac:dyDescent="0.25">
      <c r="A14" s="108" t="s">
        <v>81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O14" s="2"/>
    </row>
    <row r="15" spans="1:15" x14ac:dyDescent="0.25">
      <c r="A15" s="109" t="s">
        <v>1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O15" s="2"/>
    </row>
    <row r="16" spans="1:15" ht="15" customHeight="1" x14ac:dyDescent="0.25">
      <c r="A16" s="17"/>
      <c r="B16" s="17"/>
      <c r="C16" s="17"/>
      <c r="D16" s="17"/>
      <c r="E16" s="105" t="s">
        <v>99</v>
      </c>
      <c r="F16" s="106"/>
      <c r="G16" s="106"/>
      <c r="H16" s="106"/>
      <c r="I16" s="106"/>
      <c r="J16" s="106"/>
      <c r="K16" s="106"/>
      <c r="L16" s="110"/>
      <c r="M16" s="17"/>
      <c r="O16" s="2"/>
    </row>
    <row r="17" spans="1:26" ht="31.5" x14ac:dyDescent="0.25">
      <c r="A17" s="19" t="s">
        <v>2</v>
      </c>
      <c r="B17" s="20" t="s">
        <v>82</v>
      </c>
      <c r="C17" s="6" t="s">
        <v>92</v>
      </c>
      <c r="D17" s="6" t="s">
        <v>93</v>
      </c>
      <c r="E17" s="54" t="s">
        <v>83</v>
      </c>
      <c r="F17" s="54" t="s">
        <v>95</v>
      </c>
      <c r="G17" s="54" t="s">
        <v>96</v>
      </c>
      <c r="H17" s="54" t="s">
        <v>98</v>
      </c>
      <c r="I17" s="54" t="s">
        <v>100</v>
      </c>
      <c r="J17" s="54" t="s">
        <v>101</v>
      </c>
      <c r="K17" s="54" t="s">
        <v>102</v>
      </c>
      <c r="L17" s="54" t="s">
        <v>104</v>
      </c>
      <c r="M17" s="6" t="s">
        <v>84</v>
      </c>
      <c r="Y17" s="5"/>
      <c r="Z17" s="5"/>
    </row>
    <row r="18" spans="1:26" ht="16.5" thickBot="1" x14ac:dyDescent="0.3">
      <c r="A18" s="21"/>
      <c r="B18" s="22"/>
      <c r="C18" s="71"/>
      <c r="D18" s="71"/>
      <c r="E18" s="59"/>
      <c r="F18" s="59"/>
      <c r="G18" s="59"/>
      <c r="H18" s="59"/>
      <c r="I18" s="59"/>
      <c r="J18" s="59"/>
      <c r="K18" s="59"/>
      <c r="L18" s="59"/>
      <c r="M18" s="59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thickBot="1" x14ac:dyDescent="0.3">
      <c r="A19" s="23" t="s">
        <v>3</v>
      </c>
      <c r="B19" s="47"/>
      <c r="C19" s="72">
        <f>+C20+C26+C36+C46+C62+C72</f>
        <v>253456268</v>
      </c>
      <c r="D19" s="73"/>
      <c r="E19" s="74">
        <f t="shared" ref="E19:M19" si="0">+E20+E26+E36+E46+E62+E72</f>
        <v>10817076.699999999</v>
      </c>
      <c r="F19" s="74">
        <f t="shared" si="0"/>
        <v>11309209.16</v>
      </c>
      <c r="G19" s="74">
        <f t="shared" si="0"/>
        <v>13100338.029999999</v>
      </c>
      <c r="H19" s="74">
        <f t="shared" si="0"/>
        <v>17379460.369999997</v>
      </c>
      <c r="I19" s="74">
        <f t="shared" si="0"/>
        <v>16995741.699999999</v>
      </c>
      <c r="J19" s="74">
        <f t="shared" si="0"/>
        <v>16979585.27</v>
      </c>
      <c r="K19" s="74">
        <f t="shared" si="0"/>
        <v>18136487.650000002</v>
      </c>
      <c r="L19" s="74">
        <f t="shared" si="0"/>
        <v>28071478.259999998</v>
      </c>
      <c r="M19" s="74">
        <f t="shared" si="0"/>
        <v>132789377.13999999</v>
      </c>
      <c r="N19" s="5"/>
      <c r="Q19" s="4"/>
    </row>
    <row r="20" spans="1:26" ht="15.75" thickBot="1" x14ac:dyDescent="0.3">
      <c r="A20" s="24" t="s">
        <v>91</v>
      </c>
      <c r="B20" s="38"/>
      <c r="C20" s="56">
        <f>+C21+C22+C23+C24+C25</f>
        <v>171851395</v>
      </c>
      <c r="D20" s="77">
        <f>SUM(D21:D25)</f>
        <v>0</v>
      </c>
      <c r="E20" s="77">
        <f t="shared" ref="E20:M20" si="1">SUM(E21:E25)</f>
        <v>10111948.77</v>
      </c>
      <c r="F20" s="77">
        <f t="shared" si="1"/>
        <v>10470770.470000001</v>
      </c>
      <c r="G20" s="77">
        <f t="shared" si="1"/>
        <v>10813155.51</v>
      </c>
      <c r="H20" s="77">
        <f t="shared" si="1"/>
        <v>12523731.02</v>
      </c>
      <c r="I20" s="77">
        <f t="shared" si="1"/>
        <v>11433092.52</v>
      </c>
      <c r="J20" s="77">
        <f t="shared" si="1"/>
        <v>14088244.219999999</v>
      </c>
      <c r="K20" s="77">
        <f t="shared" si="1"/>
        <v>16874155.890000001</v>
      </c>
      <c r="L20" s="77">
        <f t="shared" si="1"/>
        <v>13611466.84</v>
      </c>
      <c r="M20" s="78">
        <f t="shared" si="1"/>
        <v>99926565.239999995</v>
      </c>
      <c r="Q20" s="4"/>
    </row>
    <row r="21" spans="1:26" x14ac:dyDescent="0.25">
      <c r="A21" s="25" t="s">
        <v>4</v>
      </c>
      <c r="B21" s="38"/>
      <c r="C21" s="57">
        <v>133528500</v>
      </c>
      <c r="D21" s="41">
        <v>0</v>
      </c>
      <c r="E21" s="75">
        <v>8681000</v>
      </c>
      <c r="F21" s="75">
        <v>8995000</v>
      </c>
      <c r="G21" s="75">
        <v>9328109.8399999999</v>
      </c>
      <c r="H21" s="75">
        <v>10755397.48</v>
      </c>
      <c r="I21" s="75">
        <v>9822166.6699999999</v>
      </c>
      <c r="J21" s="75">
        <v>10494380.949999999</v>
      </c>
      <c r="K21" s="75">
        <v>9820833.3300000001</v>
      </c>
      <c r="L21" s="75">
        <v>10553966.27</v>
      </c>
      <c r="M21" s="76">
        <f>SUM(E21:L21)</f>
        <v>78450854.539999992</v>
      </c>
    </row>
    <row r="22" spans="1:26" x14ac:dyDescent="0.25">
      <c r="A22" s="25" t="s">
        <v>5</v>
      </c>
      <c r="B22" s="61"/>
      <c r="C22" s="55">
        <v>19498500</v>
      </c>
      <c r="D22" s="63">
        <v>0</v>
      </c>
      <c r="E22" s="65">
        <v>124000</v>
      </c>
      <c r="F22" s="65">
        <v>124000</v>
      </c>
      <c r="G22" s="65">
        <v>124000</v>
      </c>
      <c r="H22" s="65">
        <v>169000</v>
      </c>
      <c r="I22" s="65">
        <v>139000</v>
      </c>
      <c r="J22" s="65">
        <v>2059000</v>
      </c>
      <c r="K22" s="65">
        <v>5579458.3200000003</v>
      </c>
      <c r="L22" s="65">
        <v>1526377.99</v>
      </c>
      <c r="M22" s="64">
        <f>SUM(E22:L22)</f>
        <v>9844836.3100000005</v>
      </c>
    </row>
    <row r="23" spans="1:26" ht="18.75" customHeight="1" x14ac:dyDescent="0.25">
      <c r="A23" s="27" t="s">
        <v>6</v>
      </c>
      <c r="B23" s="61"/>
      <c r="C23" s="55">
        <v>0</v>
      </c>
      <c r="D23" s="63"/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/>
      <c r="L23" s="65"/>
      <c r="M23" s="64">
        <f>SUM(E23:L23)</f>
        <v>0</v>
      </c>
    </row>
    <row r="24" spans="1:26" s="16" customFormat="1" ht="18" customHeight="1" x14ac:dyDescent="0.25">
      <c r="A24" s="28" t="s">
        <v>7</v>
      </c>
      <c r="B24" s="62"/>
      <c r="C24" s="55">
        <v>335000</v>
      </c>
      <c r="D24" s="66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/>
      <c r="L24" s="65"/>
      <c r="M24" s="64">
        <f>SUM(E24:L24)</f>
        <v>0</v>
      </c>
    </row>
    <row r="25" spans="1:26" s="15" customFormat="1" ht="15.75" thickBot="1" x14ac:dyDescent="0.3">
      <c r="A25" s="29" t="s">
        <v>8</v>
      </c>
      <c r="B25" s="30"/>
      <c r="C25" s="79">
        <v>18489395</v>
      </c>
      <c r="D25" s="18">
        <v>0</v>
      </c>
      <c r="E25" s="11">
        <v>1306948.77</v>
      </c>
      <c r="F25" s="11">
        <v>1351770.47</v>
      </c>
      <c r="G25" s="11">
        <v>1361045.67</v>
      </c>
      <c r="H25" s="11">
        <v>1599333.54</v>
      </c>
      <c r="I25" s="11">
        <v>1471925.85</v>
      </c>
      <c r="J25" s="11">
        <v>1534863.27</v>
      </c>
      <c r="K25" s="11">
        <v>1473864.24</v>
      </c>
      <c r="L25" s="11">
        <v>1531122.58</v>
      </c>
      <c r="M25" s="7">
        <f>SUM(E25:L25)</f>
        <v>11630874.390000001</v>
      </c>
    </row>
    <row r="26" spans="1:26" ht="15.75" thickBot="1" x14ac:dyDescent="0.3">
      <c r="A26" s="24" t="s">
        <v>9</v>
      </c>
      <c r="B26" s="26"/>
      <c r="C26" s="56">
        <f>SUM(C27:C35)</f>
        <v>53189283</v>
      </c>
      <c r="D26" s="80">
        <f t="shared" ref="D26:L26" si="2">SUM(D27:D35)</f>
        <v>0</v>
      </c>
      <c r="E26" s="80">
        <f t="shared" si="2"/>
        <v>705127.92999999993</v>
      </c>
      <c r="F26" s="80">
        <f t="shared" si="2"/>
        <v>799498.69</v>
      </c>
      <c r="G26" s="80">
        <f t="shared" si="2"/>
        <v>1383891.46</v>
      </c>
      <c r="H26" s="80">
        <f t="shared" si="2"/>
        <v>3453811.7199999997</v>
      </c>
      <c r="I26" s="80">
        <f t="shared" si="2"/>
        <v>2184554.91</v>
      </c>
      <c r="J26" s="80">
        <f t="shared" si="2"/>
        <v>1911064.62</v>
      </c>
      <c r="K26" s="80">
        <f t="shared" si="2"/>
        <v>1165958.4200000002</v>
      </c>
      <c r="L26" s="80">
        <f t="shared" si="2"/>
        <v>2094248.83</v>
      </c>
      <c r="M26" s="81">
        <f>SUM(E26:L26)</f>
        <v>13698156.580000002</v>
      </c>
    </row>
    <row r="27" spans="1:26" x14ac:dyDescent="0.25">
      <c r="A27" s="25" t="s">
        <v>10</v>
      </c>
      <c r="B27" s="26"/>
      <c r="C27" s="57">
        <v>6765000</v>
      </c>
      <c r="D27" s="41">
        <v>0</v>
      </c>
      <c r="E27" s="43">
        <v>441598.67</v>
      </c>
      <c r="F27" s="43">
        <v>289296.78999999998</v>
      </c>
      <c r="G27" s="43">
        <v>456142.37</v>
      </c>
      <c r="H27" s="43">
        <v>688988.51</v>
      </c>
      <c r="I27" s="43">
        <v>587744.35</v>
      </c>
      <c r="J27" s="43">
        <v>542302.89</v>
      </c>
      <c r="K27" s="43">
        <v>515093.71</v>
      </c>
      <c r="L27" s="43">
        <v>564066.93999999994</v>
      </c>
      <c r="M27" s="76">
        <f>SUM(E27:L27)</f>
        <v>4085234.23</v>
      </c>
    </row>
    <row r="28" spans="1:26" x14ac:dyDescent="0.25">
      <c r="A28" s="27" t="s">
        <v>11</v>
      </c>
      <c r="B28" s="26"/>
      <c r="C28" s="55">
        <v>4894224</v>
      </c>
      <c r="D28" s="63">
        <v>0</v>
      </c>
      <c r="E28" s="65">
        <v>0</v>
      </c>
      <c r="F28" s="65"/>
      <c r="G28" s="65">
        <v>119668.28</v>
      </c>
      <c r="H28" s="65">
        <v>49088</v>
      </c>
      <c r="I28" s="65">
        <v>320370</v>
      </c>
      <c r="J28" s="65">
        <v>85000.02</v>
      </c>
      <c r="K28" s="65">
        <v>14166.67</v>
      </c>
      <c r="L28" s="65">
        <v>414166.68</v>
      </c>
      <c r="M28" s="64">
        <f>SUM(E28:L28)</f>
        <v>1002459.6500000001</v>
      </c>
    </row>
    <row r="29" spans="1:26" x14ac:dyDescent="0.25">
      <c r="A29" s="25" t="s">
        <v>12</v>
      </c>
      <c r="B29" s="26"/>
      <c r="C29" s="55">
        <v>1684996</v>
      </c>
      <c r="D29" s="63">
        <v>0</v>
      </c>
      <c r="E29" s="65">
        <v>0</v>
      </c>
      <c r="F29" s="65">
        <v>30250</v>
      </c>
      <c r="G29" s="65">
        <v>28460</v>
      </c>
      <c r="H29" s="65">
        <v>31200</v>
      </c>
      <c r="I29" s="65">
        <v>44250</v>
      </c>
      <c r="J29" s="65">
        <v>66170</v>
      </c>
      <c r="K29" s="65">
        <v>54600</v>
      </c>
      <c r="L29" s="65">
        <v>66285</v>
      </c>
      <c r="M29" s="64">
        <f>SUM(E29:L29)</f>
        <v>321215</v>
      </c>
    </row>
    <row r="30" spans="1:26" ht="18" customHeight="1" x14ac:dyDescent="0.25">
      <c r="A30" s="25" t="s">
        <v>13</v>
      </c>
      <c r="B30" s="26"/>
      <c r="C30" s="55">
        <v>726113</v>
      </c>
      <c r="D30" s="63">
        <v>0</v>
      </c>
      <c r="E30" s="65">
        <v>0</v>
      </c>
      <c r="F30" s="65"/>
      <c r="G30" s="65"/>
      <c r="H30" s="65"/>
      <c r="I30" s="65">
        <v>586</v>
      </c>
      <c r="J30" s="65">
        <v>1515.83</v>
      </c>
      <c r="K30" s="65">
        <v>1720</v>
      </c>
      <c r="L30" s="65">
        <v>0</v>
      </c>
      <c r="M30" s="64">
        <f>SUM(E30:L30)</f>
        <v>3821.83</v>
      </c>
    </row>
    <row r="31" spans="1:26" x14ac:dyDescent="0.25">
      <c r="A31" s="25" t="s">
        <v>14</v>
      </c>
      <c r="B31" s="26"/>
      <c r="C31" s="55">
        <v>10328016</v>
      </c>
      <c r="D31" s="63">
        <v>0</v>
      </c>
      <c r="E31" s="65">
        <v>193788.43</v>
      </c>
      <c r="F31" s="65">
        <v>199856.57</v>
      </c>
      <c r="G31" s="65">
        <v>199914.22</v>
      </c>
      <c r="H31" s="65">
        <v>1125657.6499999999</v>
      </c>
      <c r="I31" s="65">
        <v>602915.24</v>
      </c>
      <c r="J31" s="65">
        <v>199091.92</v>
      </c>
      <c r="K31" s="65">
        <v>310703.37</v>
      </c>
      <c r="L31" s="65">
        <v>490322.25</v>
      </c>
      <c r="M31" s="64">
        <f>SUM(E31:L31)</f>
        <v>3322249.65</v>
      </c>
    </row>
    <row r="32" spans="1:26" x14ac:dyDescent="0.25">
      <c r="A32" s="25" t="s">
        <v>15</v>
      </c>
      <c r="B32" s="26"/>
      <c r="C32" s="55">
        <v>3000000</v>
      </c>
      <c r="D32" s="63">
        <v>0</v>
      </c>
      <c r="E32" s="65">
        <v>44396</v>
      </c>
      <c r="F32" s="65">
        <v>44396</v>
      </c>
      <c r="G32" s="65">
        <v>46292.87</v>
      </c>
      <c r="H32" s="65">
        <v>299850.23</v>
      </c>
      <c r="I32" s="65">
        <v>118848</v>
      </c>
      <c r="J32" s="65">
        <v>269948.62</v>
      </c>
      <c r="K32" s="65">
        <v>57280</v>
      </c>
      <c r="L32" s="65">
        <v>57260</v>
      </c>
      <c r="M32" s="64">
        <f>SUM(E32:L32)</f>
        <v>938271.72</v>
      </c>
    </row>
    <row r="33" spans="1:13" ht="45" x14ac:dyDescent="0.25">
      <c r="A33" s="25" t="s">
        <v>16</v>
      </c>
      <c r="B33" s="26"/>
      <c r="C33" s="55">
        <v>4661145</v>
      </c>
      <c r="D33" s="63">
        <v>0</v>
      </c>
      <c r="E33" s="65">
        <v>0</v>
      </c>
      <c r="F33" s="65">
        <v>30000</v>
      </c>
      <c r="G33" s="65">
        <v>15000</v>
      </c>
      <c r="H33" s="65">
        <v>15000</v>
      </c>
      <c r="I33" s="65">
        <v>171246.59</v>
      </c>
      <c r="J33" s="65">
        <v>152066.79</v>
      </c>
      <c r="K33" s="65">
        <v>15200</v>
      </c>
      <c r="L33" s="65">
        <v>150505.29999999999</v>
      </c>
      <c r="M33" s="67">
        <f>SUM(E33:L33)</f>
        <v>549018.67999999993</v>
      </c>
    </row>
    <row r="34" spans="1:13" ht="30" x14ac:dyDescent="0.25">
      <c r="A34" s="25" t="s">
        <v>17</v>
      </c>
      <c r="B34" s="26"/>
      <c r="C34" s="55">
        <v>14546139</v>
      </c>
      <c r="D34" s="63">
        <v>0</v>
      </c>
      <c r="E34" s="65">
        <v>25344.83</v>
      </c>
      <c r="F34" s="65">
        <v>70184.83</v>
      </c>
      <c r="G34" s="65">
        <v>179044.83</v>
      </c>
      <c r="H34" s="65">
        <v>1126528.83</v>
      </c>
      <c r="I34" s="65">
        <v>190268.73</v>
      </c>
      <c r="J34" s="65">
        <v>-262415.17</v>
      </c>
      <c r="K34" s="65">
        <v>80805.37</v>
      </c>
      <c r="L34" s="65">
        <v>38152.06</v>
      </c>
      <c r="M34" s="67">
        <f>SUM(E34:L34)</f>
        <v>1447914.31</v>
      </c>
    </row>
    <row r="35" spans="1:13" ht="15.75" thickBot="1" x14ac:dyDescent="0.3">
      <c r="A35" s="27" t="s">
        <v>18</v>
      </c>
      <c r="B35" s="26"/>
      <c r="C35" s="69">
        <v>6583650</v>
      </c>
      <c r="D35" s="82">
        <v>0</v>
      </c>
      <c r="E35" s="48">
        <v>0</v>
      </c>
      <c r="F35" s="48">
        <v>135514.5</v>
      </c>
      <c r="G35" s="48">
        <v>339368.89</v>
      </c>
      <c r="H35" s="48">
        <v>117498.5</v>
      </c>
      <c r="I35" s="48">
        <v>148326</v>
      </c>
      <c r="J35" s="48">
        <v>857383.72</v>
      </c>
      <c r="K35" s="48">
        <v>116389.3</v>
      </c>
      <c r="L35" s="48">
        <v>313490.59999999998</v>
      </c>
      <c r="M35" s="83">
        <f>SUM(E35:L35)</f>
        <v>2027971.5099999998</v>
      </c>
    </row>
    <row r="36" spans="1:13" ht="15.75" thickBot="1" x14ac:dyDescent="0.3">
      <c r="A36" s="24" t="s">
        <v>19</v>
      </c>
      <c r="B36" s="26"/>
      <c r="C36" s="56">
        <f t="shared" ref="C36:L36" si="3">SUM(C37:C45)</f>
        <v>24938923</v>
      </c>
      <c r="D36" s="80">
        <f t="shared" si="3"/>
        <v>0</v>
      </c>
      <c r="E36" s="80">
        <f t="shared" si="3"/>
        <v>0</v>
      </c>
      <c r="F36" s="80">
        <f t="shared" si="3"/>
        <v>38940</v>
      </c>
      <c r="G36" s="80">
        <f t="shared" si="3"/>
        <v>436624.39</v>
      </c>
      <c r="H36" s="80">
        <f t="shared" si="3"/>
        <v>357370</v>
      </c>
      <c r="I36" s="80">
        <f t="shared" si="3"/>
        <v>518053.89999999997</v>
      </c>
      <c r="J36" s="80">
        <f t="shared" si="3"/>
        <v>354170.43000000005</v>
      </c>
      <c r="K36" s="80">
        <f t="shared" si="3"/>
        <v>96373.340000000011</v>
      </c>
      <c r="L36" s="80">
        <f t="shared" si="3"/>
        <v>1190705.07</v>
      </c>
      <c r="M36" s="81">
        <f>SUM(E36:L36)</f>
        <v>2992237.1300000004</v>
      </c>
    </row>
    <row r="37" spans="1:13" x14ac:dyDescent="0.25">
      <c r="A37" s="27" t="s">
        <v>20</v>
      </c>
      <c r="B37" s="26"/>
      <c r="C37" s="57">
        <v>11016000</v>
      </c>
      <c r="D37" s="41">
        <v>0</v>
      </c>
      <c r="E37" s="43">
        <v>0</v>
      </c>
      <c r="F37" s="43"/>
      <c r="G37" s="43">
        <v>49219.3</v>
      </c>
      <c r="H37" s="43">
        <v>13340</v>
      </c>
      <c r="I37" s="43">
        <v>9790</v>
      </c>
      <c r="J37" s="43">
        <v>104722</v>
      </c>
      <c r="K37" s="43">
        <v>93040.91</v>
      </c>
      <c r="L37" s="43">
        <v>11410</v>
      </c>
      <c r="M37" s="76">
        <f>SUM(E37:L37)</f>
        <v>281522.20999999996</v>
      </c>
    </row>
    <row r="38" spans="1:13" x14ac:dyDescent="0.25">
      <c r="A38" s="25" t="s">
        <v>21</v>
      </c>
      <c r="B38" s="26"/>
      <c r="C38" s="55">
        <v>543500</v>
      </c>
      <c r="D38" s="63">
        <v>0</v>
      </c>
      <c r="E38" s="65">
        <v>0</v>
      </c>
      <c r="F38" s="65">
        <v>0</v>
      </c>
      <c r="G38" s="65">
        <v>0</v>
      </c>
      <c r="H38" s="65">
        <v>69030</v>
      </c>
      <c r="I38" s="65">
        <v>0</v>
      </c>
      <c r="J38" s="65">
        <v>0</v>
      </c>
      <c r="K38" s="65">
        <v>0</v>
      </c>
      <c r="L38" s="65">
        <v>22125</v>
      </c>
      <c r="M38" s="64">
        <f>SUM(E38:L38)</f>
        <v>91155</v>
      </c>
    </row>
    <row r="39" spans="1:13" x14ac:dyDescent="0.25">
      <c r="A39" s="27" t="s">
        <v>22</v>
      </c>
      <c r="B39" s="26"/>
      <c r="C39" s="55">
        <v>982500</v>
      </c>
      <c r="D39" s="63">
        <v>0</v>
      </c>
      <c r="E39" s="65">
        <v>0</v>
      </c>
      <c r="F39" s="65"/>
      <c r="G39" s="65">
        <v>162554.79</v>
      </c>
      <c r="H39" s="65">
        <v>0</v>
      </c>
      <c r="I39" s="65">
        <v>89621</v>
      </c>
      <c r="J39" s="65">
        <v>0</v>
      </c>
      <c r="K39" s="65">
        <v>0</v>
      </c>
      <c r="L39" s="65">
        <v>0</v>
      </c>
      <c r="M39" s="64">
        <f>SUM(E39:L39)</f>
        <v>252175.79</v>
      </c>
    </row>
    <row r="40" spans="1:13" x14ac:dyDescent="0.25">
      <c r="A40" s="25" t="s">
        <v>23</v>
      </c>
      <c r="B40" s="26"/>
      <c r="C40" s="55">
        <v>100000</v>
      </c>
      <c r="D40" s="63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22255.11</v>
      </c>
      <c r="K40" s="65">
        <v>0</v>
      </c>
      <c r="L40" s="65">
        <v>0</v>
      </c>
      <c r="M40" s="64">
        <f>SUM(E40:L40)</f>
        <v>22255.11</v>
      </c>
    </row>
    <row r="41" spans="1:13" x14ac:dyDescent="0.25">
      <c r="A41" s="27" t="s">
        <v>24</v>
      </c>
      <c r="B41" s="26"/>
      <c r="C41" s="55">
        <v>463848</v>
      </c>
      <c r="D41" s="63">
        <v>0</v>
      </c>
      <c r="E41" s="65">
        <v>0</v>
      </c>
      <c r="F41" s="65">
        <v>0</v>
      </c>
      <c r="G41" s="65">
        <v>0</v>
      </c>
      <c r="H41" s="65">
        <v>0</v>
      </c>
      <c r="I41" s="65">
        <v>2238.85</v>
      </c>
      <c r="J41" s="65">
        <v>690</v>
      </c>
      <c r="K41" s="65">
        <v>450</v>
      </c>
      <c r="L41" s="65">
        <v>35400</v>
      </c>
      <c r="M41" s="64">
        <f>SUM(E41:L41)</f>
        <v>38778.85</v>
      </c>
    </row>
    <row r="42" spans="1:13" ht="30" x14ac:dyDescent="0.25">
      <c r="A42" s="39" t="s">
        <v>25</v>
      </c>
      <c r="B42" s="40"/>
      <c r="C42" s="55">
        <v>161000</v>
      </c>
      <c r="D42" s="63">
        <v>0</v>
      </c>
      <c r="E42" s="65">
        <v>0</v>
      </c>
      <c r="F42" s="65"/>
      <c r="G42" s="65">
        <v>15392.04</v>
      </c>
      <c r="H42" s="65"/>
      <c r="I42" s="65">
        <v>3626.2</v>
      </c>
      <c r="J42" s="65">
        <v>34410.97</v>
      </c>
      <c r="K42" s="65">
        <v>1480.08</v>
      </c>
      <c r="L42" s="65">
        <v>1652</v>
      </c>
      <c r="M42" s="67">
        <f>SUM(E42:L42)</f>
        <v>56561.290000000008</v>
      </c>
    </row>
    <row r="43" spans="1:13" ht="30" x14ac:dyDescent="0.25">
      <c r="A43" s="45" t="s">
        <v>26</v>
      </c>
      <c r="B43" s="46"/>
      <c r="C43" s="55">
        <v>5536000</v>
      </c>
      <c r="D43" s="63">
        <v>0</v>
      </c>
      <c r="E43" s="65">
        <v>0</v>
      </c>
      <c r="F43" s="65"/>
      <c r="G43" s="65">
        <v>45224.68</v>
      </c>
      <c r="H43" s="65"/>
      <c r="I43" s="65">
        <v>450</v>
      </c>
      <c r="J43" s="65">
        <v>0</v>
      </c>
      <c r="K43" s="65">
        <v>0</v>
      </c>
      <c r="L43" s="65">
        <v>0</v>
      </c>
      <c r="M43" s="67">
        <f>SUM(E43:L43)</f>
        <v>45674.68</v>
      </c>
    </row>
    <row r="44" spans="1:13" ht="45" x14ac:dyDescent="0.25">
      <c r="A44" s="25" t="s">
        <v>27</v>
      </c>
      <c r="B44" s="26"/>
      <c r="C44" s="55">
        <v>0</v>
      </c>
      <c r="D44" s="63"/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8">
        <v>0</v>
      </c>
    </row>
    <row r="45" spans="1:13" ht="15.75" thickBot="1" x14ac:dyDescent="0.3">
      <c r="A45" s="25" t="s">
        <v>28</v>
      </c>
      <c r="B45" s="26"/>
      <c r="C45" s="79">
        <v>6136075</v>
      </c>
      <c r="D45" s="38">
        <v>0</v>
      </c>
      <c r="E45" s="8">
        <v>0</v>
      </c>
      <c r="F45" s="8">
        <v>38940</v>
      </c>
      <c r="G45" s="8">
        <v>164233.57999999999</v>
      </c>
      <c r="H45" s="8">
        <v>275000</v>
      </c>
      <c r="I45" s="8">
        <v>412327.85</v>
      </c>
      <c r="J45" s="8">
        <v>192092.35</v>
      </c>
      <c r="K45" s="8">
        <v>1402.35</v>
      </c>
      <c r="L45" s="8">
        <v>1120118.07</v>
      </c>
      <c r="M45" s="7">
        <f>SUM(E45:L45)</f>
        <v>2204114.2000000002</v>
      </c>
    </row>
    <row r="46" spans="1:13" s="12" customFormat="1" ht="15.75" thickBot="1" x14ac:dyDescent="0.3">
      <c r="A46" s="24" t="s">
        <v>29</v>
      </c>
      <c r="B46" s="31"/>
      <c r="C46" s="56">
        <f>SUM(C47:C53)</f>
        <v>3466667</v>
      </c>
      <c r="D46" s="80">
        <f>SUM(D47:D53)</f>
        <v>0</v>
      </c>
      <c r="E46" s="80">
        <f>SUM(E47:E53)</f>
        <v>0</v>
      </c>
      <c r="F46" s="80"/>
      <c r="G46" s="80">
        <f>SUM(G47:G53)</f>
        <v>466666.67</v>
      </c>
      <c r="H46" s="80">
        <f t="shared" ref="H46:L46" si="4">SUM(H47:H53)</f>
        <v>0</v>
      </c>
      <c r="I46" s="80">
        <f t="shared" si="4"/>
        <v>0</v>
      </c>
      <c r="J46" s="80">
        <f t="shared" si="4"/>
        <v>624000</v>
      </c>
      <c r="K46" s="80">
        <f t="shared" si="4"/>
        <v>0</v>
      </c>
      <c r="L46" s="80">
        <f t="shared" si="4"/>
        <v>0</v>
      </c>
      <c r="M46" s="81">
        <f>SUM(E46:L46)</f>
        <v>1090666.67</v>
      </c>
    </row>
    <row r="47" spans="1:13" ht="30" x14ac:dyDescent="0.25">
      <c r="A47" s="25" t="s">
        <v>30</v>
      </c>
      <c r="B47" s="26"/>
      <c r="C47" s="57">
        <v>3466667</v>
      </c>
      <c r="D47" s="41">
        <v>0</v>
      </c>
      <c r="E47" s="43">
        <v>0</v>
      </c>
      <c r="F47" s="43">
        <v>0</v>
      </c>
      <c r="G47" s="43">
        <v>466666.67</v>
      </c>
      <c r="H47" s="43">
        <v>0</v>
      </c>
      <c r="I47" s="43">
        <v>0</v>
      </c>
      <c r="J47" s="43">
        <v>624000</v>
      </c>
      <c r="K47" s="43"/>
      <c r="L47" s="43">
        <v>0</v>
      </c>
      <c r="M47" s="84">
        <f>SUM(E47:L47)</f>
        <v>1090666.67</v>
      </c>
    </row>
    <row r="48" spans="1:13" ht="30" x14ac:dyDescent="0.25">
      <c r="A48" s="25" t="s">
        <v>31</v>
      </c>
      <c r="B48" s="26"/>
      <c r="C48" s="55"/>
      <c r="D48" s="65">
        <v>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68">
        <v>0</v>
      </c>
    </row>
    <row r="49" spans="1:16" ht="30" x14ac:dyDescent="0.25">
      <c r="A49" s="25" t="s">
        <v>32</v>
      </c>
      <c r="B49" s="26"/>
      <c r="C49" s="55"/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8">
        <v>0</v>
      </c>
    </row>
    <row r="50" spans="1:16" ht="30" x14ac:dyDescent="0.25">
      <c r="A50" s="25" t="s">
        <v>33</v>
      </c>
      <c r="B50" s="26"/>
      <c r="C50" s="55"/>
      <c r="D50" s="65">
        <v>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8">
        <v>0</v>
      </c>
    </row>
    <row r="51" spans="1:16" ht="30" x14ac:dyDescent="0.25">
      <c r="A51" s="25" t="s">
        <v>34</v>
      </c>
      <c r="B51" s="26"/>
      <c r="C51" s="55"/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8">
        <v>0</v>
      </c>
    </row>
    <row r="52" spans="1:16" ht="30" x14ac:dyDescent="0.25">
      <c r="A52" s="25" t="s">
        <v>35</v>
      </c>
      <c r="B52" s="26"/>
      <c r="C52" s="55"/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8">
        <v>0</v>
      </c>
    </row>
    <row r="53" spans="1:16" ht="30.75" thickBot="1" x14ac:dyDescent="0.3">
      <c r="A53" s="25" t="s">
        <v>36</v>
      </c>
      <c r="B53" s="26"/>
      <c r="C53" s="79"/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14">
        <f>SUM(M54:M60)</f>
        <v>0</v>
      </c>
    </row>
    <row r="54" spans="1:16" ht="15.75" thickBot="1" x14ac:dyDescent="0.3">
      <c r="A54" s="24" t="s">
        <v>37</v>
      </c>
      <c r="B54" s="26"/>
      <c r="C54" s="58"/>
      <c r="D54" s="80">
        <f t="shared" ref="D54:E54" si="5">SUM(D55:D61)</f>
        <v>0</v>
      </c>
      <c r="E54" s="80">
        <f t="shared" si="5"/>
        <v>0</v>
      </c>
      <c r="F54" s="80">
        <f t="shared" ref="F54" si="6">SUM(F55:F61)</f>
        <v>0</v>
      </c>
      <c r="G54" s="80">
        <f t="shared" ref="G54:H54" si="7">SUM(G55:G61)</f>
        <v>0</v>
      </c>
      <c r="H54" s="80">
        <f t="shared" si="7"/>
        <v>0</v>
      </c>
      <c r="I54" s="80">
        <f t="shared" ref="I54:J54" si="8">SUM(I55:I61)</f>
        <v>0</v>
      </c>
      <c r="J54" s="80">
        <f t="shared" si="8"/>
        <v>0</v>
      </c>
      <c r="K54" s="80">
        <f t="shared" ref="K54:L54" si="9">SUM(K55:K61)</f>
        <v>0</v>
      </c>
      <c r="L54" s="80">
        <f t="shared" si="9"/>
        <v>0</v>
      </c>
      <c r="M54" s="81">
        <f>SUM(L54:L54)</f>
        <v>0</v>
      </c>
    </row>
    <row r="55" spans="1:16" ht="30" x14ac:dyDescent="0.25">
      <c r="A55" s="25" t="s">
        <v>38</v>
      </c>
      <c r="B55" s="26"/>
      <c r="C55" s="57"/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4">
        <v>0</v>
      </c>
    </row>
    <row r="56" spans="1:16" ht="30" x14ac:dyDescent="0.25">
      <c r="A56" s="25" t="s">
        <v>39</v>
      </c>
      <c r="B56" s="26"/>
      <c r="C56" s="55"/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8">
        <v>0</v>
      </c>
    </row>
    <row r="57" spans="1:16" ht="30" x14ac:dyDescent="0.25">
      <c r="A57" s="25" t="s">
        <v>40</v>
      </c>
      <c r="B57" s="26"/>
      <c r="C57" s="55"/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8">
        <v>0</v>
      </c>
    </row>
    <row r="58" spans="1:16" ht="30" x14ac:dyDescent="0.25">
      <c r="A58" s="39" t="s">
        <v>41</v>
      </c>
      <c r="B58" s="40"/>
      <c r="C58" s="55"/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8">
        <v>0</v>
      </c>
    </row>
    <row r="59" spans="1:16" ht="30" x14ac:dyDescent="0.25">
      <c r="A59" s="45" t="s">
        <v>42</v>
      </c>
      <c r="B59" s="46"/>
      <c r="C59" s="55"/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8">
        <v>0</v>
      </c>
    </row>
    <row r="60" spans="1:16" ht="30" x14ac:dyDescent="0.25">
      <c r="A60" s="25" t="s">
        <v>43</v>
      </c>
      <c r="B60" s="26"/>
      <c r="C60" s="55"/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8">
        <v>0</v>
      </c>
    </row>
    <row r="61" spans="1:16" ht="30.75" thickBot="1" x14ac:dyDescent="0.3">
      <c r="A61" s="25" t="s">
        <v>44</v>
      </c>
      <c r="B61" s="26"/>
      <c r="C61" s="79"/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14">
        <v>0</v>
      </c>
    </row>
    <row r="62" spans="1:16" ht="30.75" thickBot="1" x14ac:dyDescent="0.3">
      <c r="A62" s="24" t="s">
        <v>45</v>
      </c>
      <c r="B62" s="26"/>
      <c r="C62" s="58">
        <f>SUM(C63:C71)</f>
        <v>10000</v>
      </c>
      <c r="D62" s="80">
        <f t="shared" ref="D62:E62" si="10">SUM(D63:D71)</f>
        <v>0</v>
      </c>
      <c r="E62" s="80">
        <f t="shared" si="10"/>
        <v>0</v>
      </c>
      <c r="F62" s="80">
        <f t="shared" ref="F62:L62" si="11">SUM(F63:F71)</f>
        <v>0</v>
      </c>
      <c r="G62" s="80">
        <f t="shared" si="11"/>
        <v>0</v>
      </c>
      <c r="H62" s="80">
        <f t="shared" si="11"/>
        <v>1044547.63</v>
      </c>
      <c r="I62" s="80">
        <f t="shared" si="11"/>
        <v>2860040.37</v>
      </c>
      <c r="J62" s="80">
        <f t="shared" si="11"/>
        <v>2106</v>
      </c>
      <c r="K62" s="80">
        <f t="shared" si="11"/>
        <v>0</v>
      </c>
      <c r="L62" s="80">
        <f t="shared" si="11"/>
        <v>11175057.52</v>
      </c>
      <c r="M62" s="85">
        <f>SUM(M63:M71)</f>
        <v>15081751.52</v>
      </c>
      <c r="P62" s="13"/>
    </row>
    <row r="63" spans="1:16" x14ac:dyDescent="0.25">
      <c r="A63" s="25" t="s">
        <v>46</v>
      </c>
      <c r="B63" s="26"/>
      <c r="C63" s="79">
        <v>0</v>
      </c>
      <c r="D63" s="38">
        <v>0</v>
      </c>
      <c r="E63" s="8">
        <v>0</v>
      </c>
      <c r="F63" s="8">
        <v>0</v>
      </c>
      <c r="G63" s="14"/>
      <c r="H63" s="14">
        <v>1044547.63</v>
      </c>
      <c r="I63" s="14">
        <v>2860040.37</v>
      </c>
      <c r="J63" s="14">
        <v>0</v>
      </c>
      <c r="K63" s="14">
        <v>0</v>
      </c>
      <c r="L63" s="14">
        <v>6380969.3300000001</v>
      </c>
      <c r="M63" s="60">
        <f>SUM(E63:L63)</f>
        <v>10285557.33</v>
      </c>
    </row>
    <row r="64" spans="1:16" ht="30" x14ac:dyDescent="0.25">
      <c r="A64" s="25" t="s">
        <v>47</v>
      </c>
      <c r="B64" s="26"/>
      <c r="C64" s="55">
        <v>0</v>
      </c>
      <c r="D64" s="63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737529.5</v>
      </c>
      <c r="M64" s="60">
        <f t="shared" ref="M64:M68" si="12">SUM(E64:L64)</f>
        <v>737529.5</v>
      </c>
    </row>
    <row r="65" spans="1:16" ht="30" x14ac:dyDescent="0.25">
      <c r="A65" s="25" t="s">
        <v>48</v>
      </c>
      <c r="B65" s="26"/>
      <c r="C65" s="55">
        <v>10000</v>
      </c>
      <c r="D65" s="65">
        <v>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2106</v>
      </c>
      <c r="K65" s="65">
        <v>0</v>
      </c>
      <c r="L65" s="65"/>
      <c r="M65" s="60">
        <f t="shared" si="12"/>
        <v>2106</v>
      </c>
    </row>
    <row r="66" spans="1:16" ht="30" x14ac:dyDescent="0.25">
      <c r="A66" s="25" t="s">
        <v>49</v>
      </c>
      <c r="B66" s="26"/>
      <c r="C66" s="55">
        <v>0</v>
      </c>
      <c r="D66" s="65">
        <v>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/>
      <c r="M66" s="60">
        <f t="shared" si="12"/>
        <v>0</v>
      </c>
    </row>
    <row r="67" spans="1:16" ht="30" x14ac:dyDescent="0.25">
      <c r="A67" s="25" t="s">
        <v>50</v>
      </c>
      <c r="B67" s="26"/>
      <c r="C67" s="55">
        <v>0</v>
      </c>
      <c r="D67" s="65">
        <v>0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2333184.46</v>
      </c>
      <c r="M67" s="60">
        <f t="shared" si="12"/>
        <v>2333184.46</v>
      </c>
    </row>
    <row r="68" spans="1:16" ht="22.5" customHeight="1" x14ac:dyDescent="0.25">
      <c r="A68" s="25" t="s">
        <v>51</v>
      </c>
      <c r="B68" s="26"/>
      <c r="C68" s="55"/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0</v>
      </c>
      <c r="L68" s="65">
        <v>1723374.23</v>
      </c>
      <c r="M68" s="60">
        <f t="shared" si="12"/>
        <v>1723374.23</v>
      </c>
    </row>
    <row r="69" spans="1:16" ht="19.5" customHeight="1" x14ac:dyDescent="0.25">
      <c r="A69" s="25" t="s">
        <v>52</v>
      </c>
      <c r="B69" s="26"/>
      <c r="C69" s="55"/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/>
      <c r="M69" s="68">
        <v>0</v>
      </c>
    </row>
    <row r="70" spans="1:16" x14ac:dyDescent="0.25">
      <c r="A70" s="25" t="s">
        <v>53</v>
      </c>
      <c r="B70" s="26"/>
      <c r="C70" s="55"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/>
      <c r="M70" s="68">
        <v>0</v>
      </c>
    </row>
    <row r="71" spans="1:16" ht="35.25" customHeight="1" thickBot="1" x14ac:dyDescent="0.3">
      <c r="A71" s="25" t="s">
        <v>54</v>
      </c>
      <c r="B71" s="26"/>
      <c r="C71" s="79"/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/>
      <c r="M71" s="10">
        <f>SUM(M72:P75)</f>
        <v>0</v>
      </c>
    </row>
    <row r="72" spans="1:16" ht="15.75" thickBot="1" x14ac:dyDescent="0.3">
      <c r="A72" s="24" t="s">
        <v>55</v>
      </c>
      <c r="B72" s="26"/>
      <c r="C72" s="58">
        <f>+C73</f>
        <v>0</v>
      </c>
      <c r="D72" s="80">
        <f t="shared" ref="D72:E72" si="13">SUM(D73:D76)</f>
        <v>0</v>
      </c>
      <c r="E72" s="80">
        <f t="shared" si="13"/>
        <v>0</v>
      </c>
      <c r="F72" s="80">
        <f t="shared" ref="F72:G72" si="14">SUM(F73:F76)</f>
        <v>0</v>
      </c>
      <c r="G72" s="80">
        <f t="shared" si="14"/>
        <v>0</v>
      </c>
      <c r="H72" s="80">
        <f t="shared" ref="H72:I72" si="15">SUM(H73:H76)</f>
        <v>0</v>
      </c>
      <c r="I72" s="80">
        <f t="shared" si="15"/>
        <v>0</v>
      </c>
      <c r="J72" s="80">
        <f t="shared" ref="J72:L72" si="16">SUM(J73:J76)</f>
        <v>0</v>
      </c>
      <c r="K72" s="80">
        <f t="shared" si="16"/>
        <v>0</v>
      </c>
      <c r="L72" s="80">
        <f t="shared" si="16"/>
        <v>0</v>
      </c>
      <c r="M72" s="86">
        <v>0</v>
      </c>
    </row>
    <row r="73" spans="1:16" x14ac:dyDescent="0.25">
      <c r="A73" s="25" t="s">
        <v>56</v>
      </c>
      <c r="B73" s="26"/>
      <c r="C73" s="57">
        <v>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4">
        <v>0</v>
      </c>
    </row>
    <row r="74" spans="1:16" x14ac:dyDescent="0.25">
      <c r="A74" s="25" t="s">
        <v>57</v>
      </c>
      <c r="B74" s="26"/>
      <c r="C74" s="55"/>
      <c r="D74" s="65">
        <v>0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  <c r="J74" s="65">
        <v>0</v>
      </c>
      <c r="K74" s="65">
        <v>0</v>
      </c>
      <c r="L74" s="65">
        <v>0</v>
      </c>
      <c r="M74" s="68">
        <v>0</v>
      </c>
    </row>
    <row r="75" spans="1:16" x14ac:dyDescent="0.25">
      <c r="A75" s="50" t="s">
        <v>58</v>
      </c>
      <c r="B75" s="40"/>
      <c r="C75" s="57"/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4">
        <v>0</v>
      </c>
    </row>
    <row r="76" spans="1:16" ht="45.75" thickBot="1" x14ac:dyDescent="0.3">
      <c r="A76" s="45" t="s">
        <v>59</v>
      </c>
      <c r="B76" s="46"/>
      <c r="C76" s="69"/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87">
        <f>SUM(M77:P78)</f>
        <v>0</v>
      </c>
      <c r="P76" t="s">
        <v>103</v>
      </c>
    </row>
    <row r="77" spans="1:16" ht="30.75" thickBot="1" x14ac:dyDescent="0.3">
      <c r="A77" s="24" t="s">
        <v>60</v>
      </c>
      <c r="B77" s="26"/>
      <c r="C77" s="58"/>
      <c r="D77" s="80">
        <f t="shared" ref="D77:E77" si="17">SUM(D78:D79)</f>
        <v>0</v>
      </c>
      <c r="E77" s="80">
        <f t="shared" si="17"/>
        <v>0</v>
      </c>
      <c r="F77" s="80">
        <f t="shared" ref="F77:G77" si="18">SUM(F78:F79)</f>
        <v>0</v>
      </c>
      <c r="G77" s="80">
        <f t="shared" si="18"/>
        <v>0</v>
      </c>
      <c r="H77" s="80">
        <f t="shared" ref="H77:I77" si="19">SUM(H78:H79)</f>
        <v>0</v>
      </c>
      <c r="I77" s="80">
        <f t="shared" si="19"/>
        <v>0</v>
      </c>
      <c r="J77" s="80">
        <f t="shared" ref="J77:K77" si="20">SUM(J78:J79)</f>
        <v>0</v>
      </c>
      <c r="K77" s="80">
        <f t="shared" si="20"/>
        <v>0</v>
      </c>
      <c r="L77" s="80">
        <f t="shared" ref="L77" si="21">SUM(L78:L79)</f>
        <v>0</v>
      </c>
      <c r="M77" s="86">
        <v>0</v>
      </c>
    </row>
    <row r="78" spans="1:16" x14ac:dyDescent="0.25">
      <c r="A78" s="25" t="s">
        <v>61</v>
      </c>
      <c r="B78" s="26"/>
      <c r="C78" s="57"/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4">
        <v>0</v>
      </c>
    </row>
    <row r="79" spans="1:16" ht="30.75" thickBot="1" x14ac:dyDescent="0.3">
      <c r="A79" s="25" t="s">
        <v>62</v>
      </c>
      <c r="B79" s="26"/>
      <c r="C79" s="79"/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14">
        <f>SUM(M80:P82)</f>
        <v>0</v>
      </c>
    </row>
    <row r="80" spans="1:16" ht="15.75" thickBot="1" x14ac:dyDescent="0.3">
      <c r="A80" s="24" t="s">
        <v>63</v>
      </c>
      <c r="B80" s="26"/>
      <c r="C80" s="58"/>
      <c r="D80" s="80">
        <f t="shared" ref="D80:E80" si="22">SUM(D81:D83)</f>
        <v>0</v>
      </c>
      <c r="E80" s="80">
        <f t="shared" si="22"/>
        <v>0</v>
      </c>
      <c r="F80" s="80">
        <f t="shared" ref="F80:G80" si="23">SUM(F81:F83)</f>
        <v>0</v>
      </c>
      <c r="G80" s="80">
        <f t="shared" si="23"/>
        <v>0</v>
      </c>
      <c r="H80" s="80">
        <f t="shared" ref="H80:I80" si="24">SUM(H81:H83)</f>
        <v>0</v>
      </c>
      <c r="I80" s="80">
        <f t="shared" si="24"/>
        <v>0</v>
      </c>
      <c r="J80" s="80">
        <f t="shared" ref="J80:L80" si="25">SUM(J81:J83)</f>
        <v>0</v>
      </c>
      <c r="K80" s="80">
        <f t="shared" si="25"/>
        <v>0</v>
      </c>
      <c r="L80" s="80">
        <f t="shared" ref="L80" si="26">SUM(L81:L83)</f>
        <v>0</v>
      </c>
      <c r="M80" s="88">
        <v>0</v>
      </c>
    </row>
    <row r="81" spans="1:15" x14ac:dyDescent="0.25">
      <c r="A81" s="27" t="s">
        <v>64</v>
      </c>
      <c r="B81" s="26"/>
      <c r="C81" s="57"/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4">
        <v>0</v>
      </c>
    </row>
    <row r="82" spans="1:15" x14ac:dyDescent="0.25">
      <c r="A82" s="27" t="s">
        <v>65</v>
      </c>
      <c r="B82" s="26"/>
      <c r="C82" s="55"/>
      <c r="D82" s="65">
        <v>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>
        <v>0</v>
      </c>
      <c r="K82" s="65">
        <v>0</v>
      </c>
      <c r="L82" s="65">
        <v>0</v>
      </c>
      <c r="M82" s="68">
        <v>0</v>
      </c>
      <c r="O82" s="13"/>
    </row>
    <row r="83" spans="1:15" ht="30.75" thickBot="1" x14ac:dyDescent="0.3">
      <c r="A83" s="25" t="s">
        <v>66</v>
      </c>
      <c r="B83" s="26"/>
      <c r="C83" s="69"/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9">
        <v>0</v>
      </c>
    </row>
    <row r="84" spans="1:15" ht="15.75" thickBot="1" x14ac:dyDescent="0.3">
      <c r="A84" s="32" t="s">
        <v>67</v>
      </c>
      <c r="B84" s="33"/>
      <c r="C84" s="58">
        <f>+C19</f>
        <v>253456268</v>
      </c>
      <c r="D84" s="80">
        <v>0</v>
      </c>
      <c r="E84" s="89">
        <f t="shared" ref="E84:M84" si="27">+E20+E26+E36+E46+E62</f>
        <v>10817076.699999999</v>
      </c>
      <c r="F84" s="89">
        <f t="shared" si="27"/>
        <v>11309209.16</v>
      </c>
      <c r="G84" s="89">
        <f t="shared" si="27"/>
        <v>13100338.029999999</v>
      </c>
      <c r="H84" s="89">
        <f t="shared" si="27"/>
        <v>17379460.369999997</v>
      </c>
      <c r="I84" s="89">
        <f t="shared" si="27"/>
        <v>16995741.699999999</v>
      </c>
      <c r="J84" s="89">
        <f t="shared" si="27"/>
        <v>16979585.27</v>
      </c>
      <c r="K84" s="89">
        <f t="shared" si="27"/>
        <v>18136487.650000002</v>
      </c>
      <c r="L84" s="89">
        <f t="shared" si="27"/>
        <v>28071478.259999998</v>
      </c>
      <c r="M84" s="90">
        <f t="shared" si="27"/>
        <v>132789377.13999999</v>
      </c>
    </row>
    <row r="85" spans="1:15" ht="15.75" thickBot="1" x14ac:dyDescent="0.3">
      <c r="A85" s="28"/>
      <c r="B85" s="26"/>
      <c r="C85" s="91"/>
      <c r="D85" s="38"/>
      <c r="E85" s="8"/>
      <c r="F85" s="8"/>
      <c r="G85" s="8"/>
      <c r="H85" s="8"/>
      <c r="I85" s="8"/>
      <c r="J85" s="8"/>
      <c r="K85" s="8"/>
      <c r="L85" s="8"/>
      <c r="M85" s="9"/>
    </row>
    <row r="86" spans="1:15" ht="15.75" thickBot="1" x14ac:dyDescent="0.3">
      <c r="A86" s="34" t="s">
        <v>68</v>
      </c>
      <c r="B86" s="35"/>
      <c r="C86" s="58"/>
      <c r="D86" s="92">
        <v>0</v>
      </c>
      <c r="E86" s="92">
        <v>0</v>
      </c>
      <c r="F86" s="92">
        <v>0</v>
      </c>
      <c r="G86" s="92">
        <v>0</v>
      </c>
      <c r="H86" s="92">
        <v>0</v>
      </c>
      <c r="I86" s="92">
        <v>0</v>
      </c>
      <c r="J86" s="92">
        <v>0</v>
      </c>
      <c r="K86" s="92">
        <v>0</v>
      </c>
      <c r="L86" s="92">
        <v>0</v>
      </c>
      <c r="M86" s="93">
        <v>0</v>
      </c>
    </row>
    <row r="87" spans="1:15" ht="30" x14ac:dyDescent="0.25">
      <c r="A87" s="24" t="s">
        <v>69</v>
      </c>
      <c r="B87" s="26"/>
      <c r="C87" s="57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f t="shared" ref="M87:M92" si="28">SUM(F87:F87)</f>
        <v>0</v>
      </c>
    </row>
    <row r="88" spans="1:15" ht="30" x14ac:dyDescent="0.25">
      <c r="A88" s="25" t="s">
        <v>70</v>
      </c>
      <c r="B88" s="26"/>
      <c r="C88" s="55">
        <v>0</v>
      </c>
      <c r="D88" s="70">
        <v>0</v>
      </c>
      <c r="E88" s="70">
        <v>0</v>
      </c>
      <c r="F88" s="70">
        <v>0</v>
      </c>
      <c r="G88" s="70">
        <v>0</v>
      </c>
      <c r="H88" s="70">
        <v>0</v>
      </c>
      <c r="I88" s="70">
        <v>0</v>
      </c>
      <c r="J88" s="70">
        <v>0</v>
      </c>
      <c r="K88" s="70">
        <v>0</v>
      </c>
      <c r="L88" s="70">
        <v>0</v>
      </c>
      <c r="M88" s="70">
        <f t="shared" si="28"/>
        <v>0</v>
      </c>
    </row>
    <row r="89" spans="1:15" ht="30.75" thickBot="1" x14ac:dyDescent="0.3">
      <c r="A89" s="25" t="s">
        <v>71</v>
      </c>
      <c r="B89" s="26"/>
      <c r="C89" s="94"/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f t="shared" si="28"/>
        <v>0</v>
      </c>
    </row>
    <row r="90" spans="1:15" ht="15.75" thickBot="1" x14ac:dyDescent="0.3">
      <c r="A90" s="24" t="s">
        <v>72</v>
      </c>
      <c r="B90" s="61"/>
      <c r="C90" s="95">
        <v>0</v>
      </c>
      <c r="D90" s="92">
        <v>0</v>
      </c>
      <c r="E90" s="92">
        <v>0</v>
      </c>
      <c r="F90" s="92">
        <v>0</v>
      </c>
      <c r="G90" s="92">
        <v>0</v>
      </c>
      <c r="H90" s="92">
        <v>0</v>
      </c>
      <c r="I90" s="92">
        <v>0</v>
      </c>
      <c r="J90" s="92">
        <v>0</v>
      </c>
      <c r="K90" s="92">
        <v>0</v>
      </c>
      <c r="L90" s="92">
        <v>0</v>
      </c>
      <c r="M90" s="93">
        <f t="shared" si="28"/>
        <v>0</v>
      </c>
    </row>
    <row r="91" spans="1:15" x14ac:dyDescent="0.25">
      <c r="A91" s="27" t="s">
        <v>73</v>
      </c>
      <c r="B91" s="26"/>
      <c r="C91" s="7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f t="shared" si="28"/>
        <v>0</v>
      </c>
    </row>
    <row r="92" spans="1:15" x14ac:dyDescent="0.25">
      <c r="A92" s="27" t="s">
        <v>74</v>
      </c>
      <c r="B92" s="61"/>
      <c r="C92" s="96"/>
      <c r="D92" s="70">
        <v>0</v>
      </c>
      <c r="E92" s="70">
        <v>0</v>
      </c>
      <c r="F92" s="70">
        <v>0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70">
        <f t="shared" si="28"/>
        <v>0</v>
      </c>
    </row>
    <row r="93" spans="1:15" x14ac:dyDescent="0.25">
      <c r="A93" s="27"/>
      <c r="B93" s="61"/>
      <c r="C93" s="98">
        <v>0</v>
      </c>
      <c r="D93" s="97"/>
      <c r="E93" s="9"/>
      <c r="F93" s="9"/>
      <c r="G93" s="9"/>
      <c r="H93" s="9"/>
      <c r="I93" s="9"/>
      <c r="J93" s="9"/>
      <c r="K93" s="9"/>
      <c r="L93" s="9"/>
      <c r="M93" s="9"/>
    </row>
    <row r="94" spans="1:15" ht="15.75" thickBot="1" x14ac:dyDescent="0.3">
      <c r="A94" s="27"/>
      <c r="B94" s="61"/>
      <c r="C94" s="9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5" ht="15.75" thickBot="1" x14ac:dyDescent="0.3">
      <c r="A95" s="36" t="s">
        <v>75</v>
      </c>
      <c r="B95" s="61"/>
      <c r="C95" s="100"/>
      <c r="D95" s="92">
        <v>0</v>
      </c>
      <c r="E95" s="92">
        <v>0</v>
      </c>
      <c r="F95" s="92">
        <v>0</v>
      </c>
      <c r="G95" s="92">
        <v>0</v>
      </c>
      <c r="H95" s="92">
        <v>0</v>
      </c>
      <c r="I95" s="92">
        <v>0</v>
      </c>
      <c r="J95" s="92">
        <v>0</v>
      </c>
      <c r="K95" s="92">
        <v>0</v>
      </c>
      <c r="L95" s="92">
        <v>0</v>
      </c>
      <c r="M95" s="93">
        <f>SUM(F95:F95)</f>
        <v>0</v>
      </c>
    </row>
    <row r="96" spans="1:15" ht="30.75" thickBot="1" x14ac:dyDescent="0.3">
      <c r="A96" s="25" t="s">
        <v>76</v>
      </c>
      <c r="B96" s="26"/>
      <c r="C96" s="102"/>
      <c r="D96" s="103">
        <v>0</v>
      </c>
      <c r="E96" s="103">
        <v>0</v>
      </c>
      <c r="F96" s="103">
        <v>0</v>
      </c>
      <c r="G96" s="103">
        <v>0</v>
      </c>
      <c r="H96" s="103">
        <v>0</v>
      </c>
      <c r="I96" s="103">
        <v>0</v>
      </c>
      <c r="J96" s="103">
        <v>0</v>
      </c>
      <c r="K96" s="103">
        <v>0</v>
      </c>
      <c r="L96" s="103">
        <v>0</v>
      </c>
      <c r="M96" s="103">
        <f>SUM(F96:F96)</f>
        <v>0</v>
      </c>
    </row>
    <row r="97" spans="1:15" ht="15.75" thickTop="1" x14ac:dyDescent="0.25">
      <c r="A97" s="32" t="s">
        <v>77</v>
      </c>
      <c r="B97" s="33"/>
      <c r="C97" s="101">
        <v>0</v>
      </c>
      <c r="D97" s="101">
        <v>0</v>
      </c>
      <c r="E97" s="101">
        <v>0</v>
      </c>
      <c r="F97" s="101">
        <v>0</v>
      </c>
      <c r="G97" s="101">
        <v>0</v>
      </c>
      <c r="H97" s="101">
        <v>0</v>
      </c>
      <c r="I97" s="101">
        <v>0</v>
      </c>
      <c r="J97" s="101">
        <v>0</v>
      </c>
      <c r="K97" s="101">
        <v>0</v>
      </c>
      <c r="L97" s="101">
        <v>0</v>
      </c>
      <c r="M97" s="101">
        <v>0</v>
      </c>
    </row>
    <row r="98" spans="1:15" x14ac:dyDescent="0.25">
      <c r="A98" s="52"/>
      <c r="B98" s="40"/>
      <c r="C98" s="41"/>
      <c r="D98" s="42"/>
      <c r="E98" s="44"/>
      <c r="F98" s="44"/>
      <c r="G98" s="44"/>
      <c r="H98" s="44"/>
      <c r="I98" s="44"/>
      <c r="J98" s="44"/>
      <c r="K98" s="44"/>
      <c r="L98" s="44"/>
      <c r="M98" s="53"/>
    </row>
    <row r="99" spans="1:15" ht="21" customHeight="1" thickBot="1" x14ac:dyDescent="0.3">
      <c r="A99" s="51" t="s">
        <v>78</v>
      </c>
      <c r="B99" s="37"/>
      <c r="C99" s="104">
        <f t="shared" ref="C99:M99" si="29">+C84+C97</f>
        <v>253456268</v>
      </c>
      <c r="D99" s="104">
        <f t="shared" si="29"/>
        <v>0</v>
      </c>
      <c r="E99" s="104">
        <f t="shared" si="29"/>
        <v>10817076.699999999</v>
      </c>
      <c r="F99" s="104">
        <f t="shared" si="29"/>
        <v>11309209.16</v>
      </c>
      <c r="G99" s="104">
        <f t="shared" si="29"/>
        <v>13100338.029999999</v>
      </c>
      <c r="H99" s="104">
        <f t="shared" si="29"/>
        <v>17379460.369999997</v>
      </c>
      <c r="I99" s="104">
        <f t="shared" si="29"/>
        <v>16995741.699999999</v>
      </c>
      <c r="J99" s="104">
        <f t="shared" si="29"/>
        <v>16979585.27</v>
      </c>
      <c r="K99" s="104">
        <f t="shared" si="29"/>
        <v>18136487.650000002</v>
      </c>
      <c r="L99" s="104">
        <f t="shared" si="29"/>
        <v>28071478.259999998</v>
      </c>
      <c r="M99" s="104">
        <f t="shared" si="29"/>
        <v>132789377.13999999</v>
      </c>
      <c r="O99" s="13"/>
    </row>
    <row r="100" spans="1:15" ht="15.75" thickTop="1" x14ac:dyDescent="0.25">
      <c r="A100" s="12" t="s">
        <v>85</v>
      </c>
      <c r="M100" s="13"/>
    </row>
    <row r="101" spans="1:15" x14ac:dyDescent="0.25">
      <c r="A101" s="2" t="s">
        <v>86</v>
      </c>
    </row>
    <row r="102" spans="1:15" x14ac:dyDescent="0.25">
      <c r="A102" s="2" t="s">
        <v>87</v>
      </c>
    </row>
    <row r="103" spans="1:15" x14ac:dyDescent="0.25">
      <c r="A103" s="2" t="s">
        <v>88</v>
      </c>
    </row>
    <row r="104" spans="1:15" x14ac:dyDescent="0.25">
      <c r="A104" s="2" t="s">
        <v>89</v>
      </c>
    </row>
    <row r="105" spans="1:15" x14ac:dyDescent="0.25">
      <c r="A105" s="2" t="s">
        <v>90</v>
      </c>
    </row>
    <row r="106" spans="1:15" x14ac:dyDescent="0.25">
      <c r="A106" s="2" t="s">
        <v>97</v>
      </c>
    </row>
    <row r="107" spans="1:15" x14ac:dyDescent="0.25">
      <c r="A107" s="2"/>
    </row>
    <row r="108" spans="1:15" x14ac:dyDescent="0.25">
      <c r="A108" s="2"/>
    </row>
    <row r="109" spans="1:15" x14ac:dyDescent="0.25">
      <c r="A109" s="2"/>
    </row>
    <row r="110" spans="1:15" x14ac:dyDescent="0.25">
      <c r="A110" s="2"/>
    </row>
    <row r="111" spans="1:15" x14ac:dyDescent="0.25">
      <c r="A111" s="2"/>
    </row>
    <row r="112" spans="1:15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A11:M11"/>
    <mergeCell ref="A12:M12"/>
    <mergeCell ref="A13:M13"/>
    <mergeCell ref="A14:M14"/>
    <mergeCell ref="A15:M15"/>
    <mergeCell ref="E16:L16"/>
  </mergeCells>
  <printOptions horizontalCentered="1"/>
  <pageMargins left="0.7" right="0.7" top="0.75" bottom="0.75" header="0.3" footer="0.3"/>
  <pageSetup paperSize="5" scale="55" orientation="landscape" r:id="rId1"/>
  <headerFooter>
    <oddFooter>Página &amp;P</oddFooter>
  </headerFooter>
  <rowBreaks count="3" manualBreakCount="3">
    <brk id="42" max="16383" man="1"/>
    <brk id="61" max="16383" man="1"/>
    <brk id="84" max="16383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2022-08-08T16:37:05Z</cp:lastPrinted>
  <dcterms:created xsi:type="dcterms:W3CDTF">2018-04-17T18:57:16Z</dcterms:created>
  <dcterms:modified xsi:type="dcterms:W3CDTF">2022-09-01T15:10:19Z</dcterms:modified>
  <cp:category/>
  <cp:contentStatus/>
</cp:coreProperties>
</file>