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0/Septiembre/"/>
    </mc:Choice>
  </mc:AlternateContent>
  <xr:revisionPtr revIDLastSave="10" documentId="13_ncr:1_{7AC6F2F7-16C3-418A-8EB1-F5AF15D2CEC9}" xr6:coauthVersionLast="47" xr6:coauthVersionMax="47" xr10:uidLastSave="{E4F2FE7B-3F71-422E-9C51-6005BFC409DC}"/>
  <bookViews>
    <workbookView xWindow="-120" yWindow="-120" windowWidth="29040" windowHeight="15840" xr2:uid="{00000000-000D-0000-FFFF-FFFF00000000}"/>
  </bookViews>
  <sheets>
    <sheet name="Nomina Fijos" sheetId="5" r:id="rId1"/>
    <sheet name="Nomina Contratados " sheetId="9" r:id="rId2"/>
    <sheet name="Nomina Personal Vigilancia" sheetId="11" r:id="rId3"/>
    <sheet name="Temporal Cargos de Carrera" sheetId="12" r:id="rId4"/>
  </sheets>
  <definedNames>
    <definedName name="_xlnm._FilterDatabase" localSheetId="1" hidden="1">'Nomina Contratados '!$A$21:$P$26</definedName>
    <definedName name="_xlnm._FilterDatabase" localSheetId="0" hidden="1">'Nomina Fijos'!$A$22:$N$152</definedName>
    <definedName name="_xlnm.Print_Area" localSheetId="0">'Nomina Fijos'!$A$1:$N$164</definedName>
    <definedName name="_xlnm.Print_Titles" localSheetId="1">'Nomina Contratados '!$1:$10</definedName>
    <definedName name="_xlnm.Print_Titles" localSheetId="0">'Nomina Fijos'!$1:$12</definedName>
    <definedName name="_xlnm.Print_Titles" localSheetId="2">'Nomina Personal Vigilancia'!$1:$12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2" l="1"/>
  <c r="N20" i="12"/>
  <c r="P20" i="12"/>
  <c r="Q20" i="12"/>
  <c r="L21" i="12"/>
  <c r="P21" i="12"/>
  <c r="Q21" i="12"/>
  <c r="L22" i="12"/>
  <c r="P22" i="12" s="1"/>
  <c r="I23" i="12"/>
  <c r="J23" i="12"/>
  <c r="K23" i="12"/>
  <c r="M23" i="12"/>
  <c r="N23" i="12"/>
  <c r="O23" i="12"/>
  <c r="P23" i="12" l="1"/>
  <c r="Q22" i="12"/>
  <c r="Q23" i="12"/>
  <c r="L23" i="12"/>
  <c r="G148" i="5"/>
  <c r="H148" i="5"/>
  <c r="I148" i="5"/>
  <c r="J148" i="5"/>
  <c r="K148" i="5"/>
  <c r="L148" i="5"/>
  <c r="M148" i="5"/>
  <c r="N148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" i="5"/>
  <c r="I21" i="5"/>
  <c r="M21" i="5" s="1"/>
  <c r="N21" i="5" s="1"/>
  <c r="M20" i="5"/>
  <c r="N20" i="5" s="1"/>
  <c r="K20" i="5"/>
  <c r="K21" i="5"/>
  <c r="I20" i="5"/>
  <c r="K16" i="5"/>
  <c r="K17" i="5"/>
  <c r="K19" i="5"/>
  <c r="I14" i="5"/>
  <c r="M14" i="5" s="1"/>
  <c r="N14" i="5" s="1"/>
  <c r="I15" i="5"/>
  <c r="M15" i="5" s="1"/>
  <c r="N15" i="5" s="1"/>
  <c r="I16" i="5"/>
  <c r="I17" i="5"/>
  <c r="I18" i="5"/>
  <c r="M18" i="5" s="1"/>
  <c r="N18" i="5" s="1"/>
  <c r="I19" i="5"/>
  <c r="M17" i="5" l="1"/>
  <c r="N17" i="5" s="1"/>
  <c r="M19" i="5"/>
  <c r="N19" i="5" s="1"/>
  <c r="M16" i="5"/>
  <c r="N16" i="5" s="1"/>
  <c r="K67" i="5"/>
  <c r="I67" i="5"/>
  <c r="M67" i="5" l="1"/>
  <c r="N67" i="5" s="1"/>
  <c r="I47" i="5"/>
  <c r="M47" i="5" s="1"/>
  <c r="N47" i="5" s="1"/>
  <c r="I46" i="5"/>
  <c r="M46" i="5" s="1"/>
  <c r="N46" i="5" s="1"/>
  <c r="I66" i="5" l="1"/>
  <c r="K66" i="5"/>
  <c r="K71" i="5"/>
  <c r="K50" i="5"/>
  <c r="K23" i="5"/>
  <c r="M66" i="5" l="1"/>
  <c r="N66" i="5" s="1"/>
  <c r="I13" i="5"/>
  <c r="M13" i="5" l="1"/>
  <c r="N13" i="5" s="1"/>
  <c r="K70" i="5" l="1"/>
  <c r="N26" i="9" l="1"/>
  <c r="L26" i="9"/>
  <c r="J26" i="9"/>
  <c r="I26" i="9"/>
  <c r="H26" i="9"/>
  <c r="M13" i="9" l="1"/>
  <c r="K13" i="9"/>
  <c r="O13" i="9" s="1"/>
  <c r="P13" i="9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I147" i="5" l="1"/>
  <c r="K147" i="5"/>
  <c r="M17" i="9"/>
  <c r="M18" i="9"/>
  <c r="M19" i="9"/>
  <c r="M20" i="9"/>
  <c r="K17" i="9"/>
  <c r="K18" i="9"/>
  <c r="K19" i="9"/>
  <c r="K20" i="9"/>
  <c r="K11" i="9"/>
  <c r="K12" i="9"/>
  <c r="K14" i="9"/>
  <c r="K15" i="9"/>
  <c r="K16" i="9"/>
  <c r="M11" i="9"/>
  <c r="M12" i="9"/>
  <c r="M14" i="9"/>
  <c r="M15" i="9"/>
  <c r="M16" i="9"/>
  <c r="O17" i="9" l="1"/>
  <c r="P17" i="9" s="1"/>
  <c r="O20" i="9"/>
  <c r="P20" i="9" s="1"/>
  <c r="O19" i="9"/>
  <c r="P19" i="9" s="1"/>
  <c r="M147" i="5"/>
  <c r="N147" i="5" s="1"/>
  <c r="O12" i="9"/>
  <c r="O16" i="9"/>
  <c r="P16" i="9" s="1"/>
  <c r="O11" i="9"/>
  <c r="P11" i="9" s="1"/>
  <c r="O18" i="9"/>
  <c r="P18" i="9" s="1"/>
  <c r="O14" i="9"/>
  <c r="P14" i="9" s="1"/>
  <c r="O15" i="9"/>
  <c r="P15" i="9" s="1"/>
  <c r="P12" i="9" l="1"/>
  <c r="K131" i="5" l="1"/>
  <c r="K22" i="5"/>
  <c r="K24" i="5"/>
  <c r="K25" i="5"/>
  <c r="K64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8" i="5"/>
  <c r="K49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5" i="5"/>
  <c r="K68" i="5"/>
  <c r="K69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30" i="5"/>
  <c r="K132" i="5"/>
  <c r="K133" i="5"/>
  <c r="K134" i="5"/>
  <c r="K135" i="5"/>
  <c r="K136" i="5"/>
  <c r="K137" i="5"/>
  <c r="K45" i="5"/>
  <c r="K138" i="5"/>
  <c r="K140" i="5"/>
  <c r="K141" i="5"/>
  <c r="K142" i="5"/>
  <c r="K144" i="5"/>
  <c r="K145" i="5"/>
  <c r="K146" i="5"/>
  <c r="I131" i="5"/>
  <c r="I22" i="5"/>
  <c r="I23" i="5"/>
  <c r="I24" i="5"/>
  <c r="I25" i="5"/>
  <c r="I64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5" i="5"/>
  <c r="I68" i="5"/>
  <c r="I69" i="5"/>
  <c r="I72" i="5"/>
  <c r="I70" i="5"/>
  <c r="I71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2" i="5"/>
  <c r="I133" i="5"/>
  <c r="I134" i="5"/>
  <c r="I135" i="5"/>
  <c r="I136" i="5"/>
  <c r="I137" i="5"/>
  <c r="I45" i="5"/>
  <c r="I138" i="5"/>
  <c r="I140" i="5"/>
  <c r="I141" i="5"/>
  <c r="I142" i="5"/>
  <c r="I143" i="5"/>
  <c r="I144" i="5"/>
  <c r="I145" i="5"/>
  <c r="I146" i="5"/>
  <c r="M130" i="5" l="1"/>
  <c r="N130" i="5" s="1"/>
  <c r="M114" i="5"/>
  <c r="N114" i="5" s="1"/>
  <c r="N18" i="11"/>
  <c r="M18" i="11"/>
  <c r="L18" i="11"/>
  <c r="K18" i="11"/>
  <c r="J18" i="11"/>
  <c r="I18" i="11"/>
  <c r="H18" i="11"/>
  <c r="G18" i="11"/>
  <c r="F18" i="11"/>
  <c r="K21" i="9"/>
  <c r="K22" i="9"/>
  <c r="K23" i="9"/>
  <c r="K24" i="9"/>
  <c r="K25" i="9"/>
  <c r="M21" i="9"/>
  <c r="M22" i="9"/>
  <c r="M23" i="9"/>
  <c r="M24" i="9"/>
  <c r="M25" i="9"/>
  <c r="K26" i="9" l="1"/>
  <c r="M26" i="9"/>
  <c r="M105" i="5"/>
  <c r="N105" i="5" s="1"/>
  <c r="M146" i="5"/>
  <c r="N146" i="5" s="1"/>
  <c r="M124" i="5"/>
  <c r="N124" i="5" s="1"/>
  <c r="M123" i="5"/>
  <c r="N123" i="5" s="1"/>
  <c r="M44" i="5"/>
  <c r="N44" i="5" s="1"/>
  <c r="M43" i="5"/>
  <c r="N43" i="5" s="1"/>
  <c r="M42" i="5" l="1"/>
  <c r="N42" i="5" s="1"/>
  <c r="O24" i="9" l="1"/>
  <c r="P24" i="9" l="1"/>
  <c r="M41" i="5"/>
  <c r="N41" i="5" s="1"/>
  <c r="M63" i="5" l="1"/>
  <c r="N63" i="5" s="1"/>
  <c r="O21" i="9"/>
  <c r="O22" i="9"/>
  <c r="P22" i="9" s="1"/>
  <c r="O23" i="9"/>
  <c r="O25" i="9"/>
  <c r="P25" i="9" s="1"/>
  <c r="P21" i="9" l="1"/>
  <c r="O26" i="9"/>
  <c r="P23" i="9"/>
  <c r="M49" i="5"/>
  <c r="N49" i="5" s="1"/>
  <c r="P26" i="9" l="1"/>
  <c r="M86" i="5"/>
  <c r="N86" i="5" s="1"/>
  <c r="M109" i="5"/>
  <c r="N109" i="5" s="1"/>
  <c r="M108" i="5"/>
  <c r="N108" i="5" s="1"/>
  <c r="M137" i="5"/>
  <c r="N137" i="5" s="1"/>
  <c r="M136" i="5"/>
  <c r="N136" i="5" s="1"/>
  <c r="M121" i="5"/>
  <c r="N121" i="5" s="1"/>
  <c r="M122" i="5"/>
  <c r="N122" i="5" s="1"/>
  <c r="M102" i="5"/>
  <c r="N102" i="5" s="1"/>
  <c r="M111" i="5"/>
  <c r="N111" i="5" s="1"/>
  <c r="M101" i="5"/>
  <c r="N101" i="5" s="1"/>
  <c r="M62" i="5" l="1"/>
  <c r="N62" i="5" s="1"/>
  <c r="M128" i="5"/>
  <c r="N128" i="5" s="1"/>
  <c r="M100" i="5" l="1"/>
  <c r="N100" i="5" s="1"/>
  <c r="M104" i="5"/>
  <c r="N104" i="5" s="1"/>
  <c r="M77" i="5"/>
  <c r="N77" i="5" s="1"/>
  <c r="M99" i="5"/>
  <c r="N99" i="5" s="1"/>
  <c r="M26" i="5"/>
  <c r="N26" i="5" s="1"/>
  <c r="M98" i="5"/>
  <c r="N98" i="5" s="1"/>
  <c r="M25" i="5" l="1"/>
  <c r="N25" i="5" s="1"/>
  <c r="M131" i="5" l="1"/>
  <c r="N131" i="5" s="1"/>
  <c r="M22" i="5"/>
  <c r="N22" i="5" s="1"/>
  <c r="M23" i="5"/>
  <c r="N23" i="5" s="1"/>
  <c r="M24" i="5"/>
  <c r="N24" i="5" s="1"/>
  <c r="M64" i="5"/>
  <c r="N64" i="5" s="1"/>
  <c r="M27" i="5"/>
  <c r="N27" i="5" s="1"/>
  <c r="M28" i="5"/>
  <c r="N28" i="5" s="1"/>
  <c r="M29" i="5"/>
  <c r="N29" i="5" s="1"/>
  <c r="M30" i="5"/>
  <c r="N30" i="5" s="1"/>
  <c r="M31" i="5"/>
  <c r="N31" i="5" s="1"/>
  <c r="M32" i="5"/>
  <c r="N32" i="5" s="1"/>
  <c r="M33" i="5"/>
  <c r="N33" i="5" s="1"/>
  <c r="M34" i="5"/>
  <c r="N34" i="5" s="1"/>
  <c r="M35" i="5"/>
  <c r="N35" i="5" s="1"/>
  <c r="M36" i="5"/>
  <c r="N36" i="5" s="1"/>
  <c r="M37" i="5"/>
  <c r="N37" i="5" s="1"/>
  <c r="M38" i="5"/>
  <c r="N38" i="5" s="1"/>
  <c r="M39" i="5"/>
  <c r="N39" i="5" s="1"/>
  <c r="M40" i="5"/>
  <c r="N40" i="5" s="1"/>
  <c r="M48" i="5"/>
  <c r="N48" i="5" s="1"/>
  <c r="M50" i="5"/>
  <c r="N50" i="5" s="1"/>
  <c r="M51" i="5"/>
  <c r="N51" i="5" s="1"/>
  <c r="M52" i="5"/>
  <c r="N52" i="5" s="1"/>
  <c r="M53" i="5"/>
  <c r="N53" i="5" s="1"/>
  <c r="M54" i="5"/>
  <c r="N54" i="5" s="1"/>
  <c r="M55" i="5"/>
  <c r="N55" i="5" s="1"/>
  <c r="M56" i="5"/>
  <c r="N56" i="5" s="1"/>
  <c r="M57" i="5"/>
  <c r="N57" i="5" s="1"/>
  <c r="M58" i="5"/>
  <c r="N58" i="5" s="1"/>
  <c r="M45" i="5"/>
  <c r="N45" i="5" s="1"/>
  <c r="M59" i="5"/>
  <c r="N59" i="5" s="1"/>
  <c r="M60" i="5"/>
  <c r="N60" i="5" s="1"/>
  <c r="M61" i="5"/>
  <c r="N61" i="5" s="1"/>
  <c r="M68" i="5"/>
  <c r="N68" i="5" s="1"/>
  <c r="M69" i="5"/>
  <c r="N69" i="5" s="1"/>
  <c r="M72" i="5"/>
  <c r="N72" i="5" s="1"/>
  <c r="M70" i="5"/>
  <c r="N70" i="5" s="1"/>
  <c r="M71" i="5"/>
  <c r="N71" i="5" s="1"/>
  <c r="M73" i="5"/>
  <c r="N73" i="5" s="1"/>
  <c r="M74" i="5"/>
  <c r="N74" i="5" s="1"/>
  <c r="M75" i="5"/>
  <c r="N75" i="5" s="1"/>
  <c r="M76" i="5"/>
  <c r="N76" i="5" s="1"/>
  <c r="M78" i="5"/>
  <c r="N78" i="5" s="1"/>
  <c r="M79" i="5"/>
  <c r="N79" i="5" s="1"/>
  <c r="M80" i="5"/>
  <c r="N80" i="5" s="1"/>
  <c r="M81" i="5"/>
  <c r="N81" i="5" s="1"/>
  <c r="M82" i="5"/>
  <c r="N82" i="5" s="1"/>
  <c r="M83" i="5"/>
  <c r="N83" i="5" s="1"/>
  <c r="M84" i="5"/>
  <c r="N84" i="5" s="1"/>
  <c r="M85" i="5"/>
  <c r="N85" i="5" s="1"/>
  <c r="M87" i="5"/>
  <c r="N87" i="5" s="1"/>
  <c r="M88" i="5"/>
  <c r="N88" i="5" s="1"/>
  <c r="M89" i="5"/>
  <c r="N89" i="5" s="1"/>
  <c r="M90" i="5"/>
  <c r="N90" i="5" s="1"/>
  <c r="M91" i="5"/>
  <c r="N91" i="5" s="1"/>
  <c r="M92" i="5"/>
  <c r="N92" i="5" s="1"/>
  <c r="M93" i="5"/>
  <c r="N93" i="5" s="1"/>
  <c r="M94" i="5"/>
  <c r="N94" i="5" s="1"/>
  <c r="M95" i="5"/>
  <c r="N95" i="5" s="1"/>
  <c r="M96" i="5"/>
  <c r="N96" i="5" s="1"/>
  <c r="M97" i="5"/>
  <c r="N97" i="5" s="1"/>
  <c r="M103" i="5"/>
  <c r="N103" i="5" s="1"/>
  <c r="M106" i="5"/>
  <c r="N106" i="5" s="1"/>
  <c r="M107" i="5"/>
  <c r="N107" i="5" s="1"/>
  <c r="M110" i="5"/>
  <c r="N110" i="5" s="1"/>
  <c r="M112" i="5"/>
  <c r="N112" i="5" s="1"/>
  <c r="M113" i="5"/>
  <c r="N113" i="5" s="1"/>
  <c r="M115" i="5"/>
  <c r="N115" i="5" s="1"/>
  <c r="M116" i="5"/>
  <c r="N116" i="5" s="1"/>
  <c r="M117" i="5"/>
  <c r="N117" i="5" s="1"/>
  <c r="M118" i="5"/>
  <c r="N118" i="5" s="1"/>
  <c r="M119" i="5"/>
  <c r="N119" i="5" s="1"/>
  <c r="M120" i="5"/>
  <c r="N120" i="5" s="1"/>
  <c r="M125" i="5"/>
  <c r="N125" i="5" s="1"/>
  <c r="M126" i="5"/>
  <c r="N126" i="5" s="1"/>
  <c r="M127" i="5"/>
  <c r="N127" i="5" s="1"/>
  <c r="M129" i="5"/>
  <c r="N129" i="5" s="1"/>
  <c r="M65" i="5"/>
  <c r="N65" i="5" s="1"/>
  <c r="M132" i="5"/>
  <c r="N132" i="5" s="1"/>
  <c r="M133" i="5"/>
  <c r="N133" i="5" s="1"/>
  <c r="M134" i="5"/>
  <c r="N134" i="5" s="1"/>
  <c r="M135" i="5"/>
  <c r="N135" i="5" s="1"/>
  <c r="M138" i="5"/>
  <c r="N138" i="5" s="1"/>
  <c r="M140" i="5"/>
  <c r="N140" i="5" s="1"/>
  <c r="M141" i="5"/>
  <c r="N141" i="5" s="1"/>
  <c r="M142" i="5"/>
  <c r="N142" i="5" s="1"/>
  <c r="M143" i="5"/>
  <c r="N143" i="5" s="1"/>
  <c r="M144" i="5"/>
  <c r="N144" i="5" s="1"/>
  <c r="M145" i="5"/>
  <c r="N145" i="5" s="1"/>
  <c r="H139" i="5" l="1"/>
  <c r="F139" i="5" l="1"/>
  <c r="F148" i="5" s="1"/>
  <c r="I139" i="5" l="1"/>
  <c r="K139" i="5"/>
  <c r="M139" i="5" l="1"/>
  <c r="N139" i="5" s="1"/>
</calcChain>
</file>

<file path=xl/sharedStrings.xml><?xml version="1.0" encoding="utf-8"?>
<sst xmlns="http://schemas.openxmlformats.org/spreadsheetml/2006/main" count="714" uniqueCount="289">
  <si>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</si>
  <si>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</si>
  <si>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</si>
  <si>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</si>
  <si>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</si>
  <si>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</si>
  <si>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</si>
  <si>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</si>
  <si>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</si>
  <si>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</si>
  <si>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JONATHAN RIVERA GUTIERREZ</t>
  </si>
  <si>
    <t>CHOFER</t>
  </si>
  <si>
    <t>JOSE GREGORIO SANTANA SANTOS</t>
  </si>
  <si>
    <t>JOSE MANUEL FELIX POLANCO</t>
  </si>
  <si>
    <t>ALINA CRUZ DE VARGAS</t>
  </si>
  <si>
    <t>CONTADORA</t>
  </si>
  <si>
    <t>PROGRAMADOR</t>
  </si>
  <si>
    <t>AUXILIAR ADMINISTRATIVO I</t>
  </si>
  <si>
    <t>PIRCILIO EDUARDO GUERRERO SOTO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</si>
  <si>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</si>
  <si>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</si>
  <si>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</si>
  <si>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</si>
  <si>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</si>
  <si>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</si>
  <si>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</si>
  <si>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</si>
  <si>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</si>
  <si>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</si>
  <si>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</si>
  <si>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</si>
  <si>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</si>
  <si>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</si>
  <si>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</si>
  <si>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</si>
  <si>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</si>
  <si>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</si>
  <si>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</si>
  <si>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</si>
  <si>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</si>
  <si>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</si>
  <si>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</si>
  <si>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</si>
  <si>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</si>
  <si>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RAFAEL ALBERTO GARCIA BOBADILLA</t>
  </si>
  <si>
    <t>ANALISTA PROYECTOS</t>
  </si>
  <si>
    <t>EDWARD JOEL PALEN THOMAS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</si>
  <si>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</si>
  <si>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</si>
  <si>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</si>
  <si>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</si>
  <si>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</si>
  <si>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</si>
  <si>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</si>
  <si>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</si>
  <si>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</si>
  <si>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ALEJANDRO CARABALLO</t>
  </si>
  <si>
    <t>ESCARLIN EVANGELISTA ROJAS ROSARIO</t>
  </si>
  <si>
    <t>RECEPCIONISTA</t>
  </si>
  <si>
    <t>LEONDY VICENTE ENCARNACION</t>
  </si>
  <si>
    <t>ALEJANDRO MONTERO CASANOVA</t>
  </si>
  <si>
    <t>TECNICO DE COMPRAS</t>
  </si>
  <si>
    <t>NARDA VASQUEZ SOLANO</t>
  </si>
  <si>
    <t>MELVIN RAFAEL HERNANDEZ LAGARES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</si>
  <si>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</si>
  <si>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</si>
  <si>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</si>
  <si>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</si>
  <si>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</si>
  <si>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</si>
  <si>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</si>
  <si>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</si>
  <si>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</si>
  <si>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</si>
  <si>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</si>
  <si>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</si>
  <si>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</si>
  <si>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</si>
  <si>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</si>
  <si>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</si>
  <si>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</si>
  <si>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</si>
  <si>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</si>
  <si>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</si>
  <si>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</si>
  <si>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</si>
  <si>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</si>
  <si>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</si>
  <si>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</si>
  <si>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</si>
  <si>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</si>
  <si>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</si>
  <si>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</si>
  <si>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</si>
  <si>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</si>
  <si>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</si>
  <si>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</si>
  <si>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</si>
  <si>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</si>
  <si>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</si>
  <si>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</si>
  <si>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</si>
  <si>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</si>
  <si>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</si>
  <si>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</si>
  <si>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</si>
  <si>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ROSA MARIA MOLINA RODRIGUEZ</t>
  </si>
  <si>
    <t xml:space="preserve">ASISTENTE </t>
  </si>
  <si>
    <t>CARGO DE CONFIANZA</t>
  </si>
  <si>
    <t>VICTOR SALVADOR PICHARDO DE LOS SANTOS</t>
  </si>
  <si>
    <t>ERNESTO ANTONIO PRADEL DIAZ</t>
  </si>
  <si>
    <t>ASISTENTE</t>
  </si>
  <si>
    <t>MARITZA ENCARNACION SANTIAGO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</si>
  <si>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</si>
  <si>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</si>
  <si>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</si>
  <si>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</si>
  <si>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</si>
  <si>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</si>
  <si>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</si>
  <si>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</si>
  <si>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</si>
  <si>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</si>
  <si>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</si>
  <si>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</si>
  <si>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</si>
  <si>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</si>
  <si>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</si>
  <si>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</si>
  <si>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</si>
  <si>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</si>
  <si>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</si>
  <si>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ADMINISTRADOR (A) DE COMUNIDADES VIRTUALES</t>
  </si>
  <si>
    <t>COORDINADORA DE EVENTOS Y PROTOCOLO</t>
  </si>
  <si>
    <t>NALDA YALINA LIZARDO ZORRILLA</t>
  </si>
  <si>
    <t>COORD. DE PROMOCION Y CAPACITACION DE ETICA E INTEGRIDAD</t>
  </si>
  <si>
    <t>CONTRATADO</t>
  </si>
  <si>
    <t>JORGE LUIS ESPINOSA YSABEL</t>
  </si>
  <si>
    <t>ANALISTA DE COMUNICACIONES</t>
  </si>
  <si>
    <t>JUAN CARLOS MICHEL MONTERO</t>
  </si>
  <si>
    <t>ROSILLINI ANYOLINA DOMINGUEZ BETANCES</t>
  </si>
  <si>
    <t>WILLIAN RAFAEL GARCIA ALVAREZ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</si>
  <si>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</si>
  <si>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</si>
  <si>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</si>
  <si>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</si>
  <si>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</si>
  <si>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 xml:space="preserve">EMELY ALTAGRACIA GARCIA AYBAR                           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</si>
  <si>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</si>
  <si>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</si>
  <si>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</si>
  <si>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</si>
  <si>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</si>
  <si>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</si>
  <si>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</si>
  <si>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</si>
  <si>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</si>
  <si>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</si>
  <si>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</si>
  <si>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PERIODO DE PRUEBA</t>
  </si>
  <si>
    <t>ANA LUISA FELIX FELIPE</t>
  </si>
  <si>
    <t>ODEYDA CONCEPCION DEL PILAR MEJIA O.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</si>
  <si>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</si>
  <si>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</si>
  <si>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</si>
  <si>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</si>
  <si>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</si>
  <si>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</si>
  <si>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</si>
  <si>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</si>
  <si>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</si>
  <si>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</si>
  <si>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</si>
  <si>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</si>
  <si>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</si>
  <si>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</si>
  <si>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</si>
  <si>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</si>
  <si>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</si>
  <si>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</si>
  <si>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</si>
  <si>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</si>
  <si>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ROLAND OMAR REYNOSO HERNANDEZ</t>
  </si>
  <si>
    <t>ADA SANTANA REYES</t>
  </si>
  <si>
    <t>ANGELO GARCIA JIMENEZ</t>
  </si>
  <si>
    <t>GREGORIO ALBERTO COLON JEREZ</t>
  </si>
  <si>
    <t>JOSE LUIS TRONCOSO TEJEDA</t>
  </si>
  <si>
    <t>YESELIN DE PAULA</t>
  </si>
  <si>
    <t>FERNANDO ARTURO MENDOZA BELTRAN</t>
  </si>
  <si>
    <t>MILTA ESCARLIN DE LEON SUZAÑA</t>
  </si>
  <si>
    <t>GLENY SOCORRO GONZALEZ PEÑA</t>
  </si>
  <si>
    <t>DISEÑADOR GRAFICO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</si>
  <si>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</si>
  <si>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</si>
  <si>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</si>
  <si>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</si>
  <si>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</si>
  <si>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</si>
  <si>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</si>
  <si>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</si>
  <si>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ANALISTA DE GESTION DE CALIDAD</t>
  </si>
  <si>
    <t>ENC. DE SERVICIOS GENERALES</t>
  </si>
  <si>
    <t>AUXILIAR DE ATENCION AL CIUDADANO</t>
  </si>
  <si>
    <t>DIANA ROSMERY LAVANDIER CARRERAS</t>
  </si>
  <si>
    <t>DOMINGO ANTONIO SANTANA CARABALLO</t>
  </si>
  <si>
    <t>DIOMARIS MEJIA ROSARIO</t>
  </si>
  <si>
    <t>LEA ELIZABETH PAYANO SANTANA</t>
  </si>
  <si>
    <t>INVESTIGACION Y SEGUIMINETO DE DENUNCIAS</t>
  </si>
  <si>
    <t>INVESTIGADOR DE DENUNCIAS</t>
  </si>
  <si>
    <t>NORVIA LORENA MARTINEZ FERNANDEZ</t>
  </si>
  <si>
    <t>ASESORA</t>
  </si>
  <si>
    <t>TEODORA CASTRO DE LA ROSA</t>
  </si>
  <si>
    <t>AUXILIAR DE ACCESO A LA INFORMACION</t>
  </si>
  <si>
    <t>AUXILIAR ATENCION A CIUDADANO</t>
  </si>
  <si>
    <t>SUPERVISOR DE MAYORDOMIA</t>
  </si>
  <si>
    <t>SUPERVISOR DE TRASNPORTACION</t>
  </si>
  <si>
    <t>AUXILIAR DE ALMACEN Y SUMINISTRO</t>
  </si>
  <si>
    <t>AUXILIAR DE TRANSPORTACION</t>
  </si>
  <si>
    <t>TECNICO DE RECURSOS HUMANOS</t>
  </si>
  <si>
    <t>GABRIELA SANTOS FERMIN</t>
  </si>
  <si>
    <t>LUCIA ENRIQUETA CUEVAS FERRERAS</t>
  </si>
  <si>
    <t>KRISHNA RAFAEL GUZMAN</t>
  </si>
  <si>
    <t>MADELIN MOREL CUELLO</t>
  </si>
  <si>
    <t xml:space="preserve">AUXILIAR ADMINISTRATIVO </t>
  </si>
  <si>
    <t>CRISTOPHER REYES ROSARIO</t>
  </si>
  <si>
    <t>JOVANNY MARCELO PEREZ TAVAREZ</t>
  </si>
  <si>
    <t>JAVIER DE JESUS SUAREZ DE LEON</t>
  </si>
  <si>
    <t>SANTIAGO DRULLARD DEOGRACIA</t>
  </si>
  <si>
    <t>JULIA ADRIANA SANCHEZ MONTERO</t>
  </si>
  <si>
    <t>ROSSANNA MARIA MATOS CRISOSTOMO</t>
  </si>
  <si>
    <t>COORDINADORA</t>
  </si>
  <si>
    <t>ALBAIRIS TEJEDA LINARES</t>
  </si>
  <si>
    <t>NICOLE BATISTA VALDEZ</t>
  </si>
  <si>
    <t>TIC</t>
  </si>
  <si>
    <t>OSIRIS ENMANUEL DE OLEO GONZALEZ</t>
  </si>
  <si>
    <t>DIANA LOUIS CESPEDES</t>
  </si>
  <si>
    <t>TECNICO DE MONITOREO DE CEP</t>
  </si>
  <si>
    <t>JACMEL PAOLA ARISTY BUIA</t>
  </si>
  <si>
    <t>ALEJANDRA ESTHER SOLER DE CARRASCO</t>
  </si>
  <si>
    <t>VICTOR FERMIN CORDERO AQUINO</t>
  </si>
  <si>
    <t>ANALISTA ETICA E INTEGRIDAD GUBERNAMNTAL</t>
  </si>
  <si>
    <t>JOSE MIGUEL NUNEZ SOLANO</t>
  </si>
  <si>
    <t>NEMESIS YARIMA VENTURA SOSA</t>
  </si>
  <si>
    <t>FRANGELY LOPEZ MARTINEZ</t>
  </si>
  <si>
    <t>TECNICO DE MONITOREO OAI Y PORTALES DE TRANSPARENCIA</t>
  </si>
  <si>
    <t>JOSELAINY MEJIA MARTE</t>
  </si>
  <si>
    <t>“AÑO DE LA CONSOLIDACION DE LA SEGURIDAD ALIMENTARIA”</t>
  </si>
  <si>
    <t>ESTRATEGIAS  Y POLITICAS DE FORTALECIMIENTO INSTITUCIONAL</t>
  </si>
  <si>
    <t>22/07/2020</t>
  </si>
  <si>
    <t>15/07/2020</t>
  </si>
  <si>
    <t>ANALISTA TRANSPARENCIA GUBERNAMENTAL</t>
  </si>
  <si>
    <t>TECNICO DE MONITOREO DE LAS OAI Y PORTALES DE TRANSPARENCIA</t>
  </si>
  <si>
    <t>BERENICE BARINAS UBIÑAS</t>
  </si>
  <si>
    <t>DIRECTORA EJECUTIVA</t>
  </si>
  <si>
    <t>CONCEPTO PAGO SUELDO 000001 - FIJOS CORRESPONDIENTE AL MES SEPTIEMBRE 2020</t>
  </si>
  <si>
    <t>CONCEPTO PAGO SUELDO 000018 - CONTRATADOS EN SERVICIOS CORRESPONDIENTE AL MES SEPTIEMBRE 2020</t>
  </si>
  <si>
    <t>CONCEPTO PAGO SUELDO 000007 - PERSONAL DE VIGILANCIA CORRESPONDIENTE AL MES SEPTIEMBRE 2020</t>
  </si>
  <si>
    <t>ELIZABET ROSANNA DIAZ VALERIO</t>
  </si>
  <si>
    <t>ENC. DPTO. TRANSPARENCIA GUBERNAMENTAL</t>
  </si>
  <si>
    <t>ARTURINA BRITO HERNANDEZ</t>
  </si>
  <si>
    <t>LAURA AMELIA ECHAVARRIA JOAQUIN</t>
  </si>
  <si>
    <t>DIRECTORA DESPACHO</t>
  </si>
  <si>
    <t>GADY GABRIEL SUAZO FERMIN</t>
  </si>
  <si>
    <t>ASESOR INFORMATICO</t>
  </si>
  <si>
    <t>WANDA GUILLERMINA CURIEL CABRERA</t>
  </si>
  <si>
    <t>IRAIDI JOSEFINA ALCANTARA FORTUNA</t>
  </si>
  <si>
    <t>SECRETARIA DE DESPACHO</t>
  </si>
  <si>
    <t>ESTHEFANIA FELIX BATISTA</t>
  </si>
  <si>
    <t>ASESORA DE AUDITORIA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</si>
  <si>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</si>
  <si>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</si>
  <si>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</si>
  <si>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</si>
  <si>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</si>
  <si>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</si>
  <si>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ENC. DPTO. PLANIFICACION Y DESARROLLO</t>
  </si>
  <si>
    <t>IVAN CRUZ DARDENNE</t>
  </si>
  <si>
    <t>ENC. DPTO. ADMINISTRATIVO Y FINANCIERO</t>
  </si>
  <si>
    <t>ADMINISTRATIVO Y FINANCIERO</t>
  </si>
  <si>
    <t>JOSE SIME CANDELARIO</t>
  </si>
  <si>
    <t>ANALISTA COMISIONES DE ETICA</t>
  </si>
  <si>
    <t>GLENNY ROSANNA VILLANUEVA CARTY</t>
  </si>
  <si>
    <t>CAPITULO:  0201     SUBCAPTULO: 06     DAF:01     UE:008     PROGRAMA: 16     SUBPROGRAMA: 02     PROYECTO: 0     ACTIVIDAD:002     CUENTA: 2.1.1.2.10     FONDO:0100</t>
  </si>
  <si>
    <t>CONCEPTO PAGO SUELDO 000018 - PERSONAL TEMPORAL EN CARGOS DE CARRERA CORRESPONDIENTE AL MES AGOSTO 2020</t>
  </si>
  <si>
    <t>Militar 1</t>
  </si>
  <si>
    <t>Militar 2</t>
  </si>
  <si>
    <t>Militar 3</t>
  </si>
  <si>
    <t>Militar 4</t>
  </si>
  <si>
    <t>Militar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</si>
</sst>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ill="1" applyBorder="1" applyAlignment="1">
      <alignment horizontal="right" wrapText="1"/>
    </xf>
    <xf numFmtId="4" fontId="0" fillId="3" borderId="4" xfId="0" applyNumberFormat="1" applyFill="1" applyBorder="1" applyAlignment="1">
      <alignment horizontal="right" wrapText="1"/>
    </xf>
    <xf numFmtId="4" fontId="0" fillId="3" borderId="1" xfId="0" applyNumberFormat="1" applyFill="1" applyBorder="1" applyAlignment="1">
      <alignment horizontal="right" wrapText="1"/>
    </xf>
    <xf numFmtId="4" fontId="0" fillId="3" borderId="6" xfId="0" applyNumberFormat="1" applyFill="1" applyBorder="1" applyAlignment="1">
      <alignment horizontal="right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2" fontId="0" fillId="3" borderId="3" xfId="0" applyNumberFormat="1" applyFill="1" applyBorder="1" applyAlignment="1">
      <alignment horizontal="right" wrapText="1"/>
    </xf>
    <xf numFmtId="0" fontId="0" fillId="3" borderId="5" xfId="0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right" wrapText="1"/>
    </xf>
    <xf numFmtId="0" fontId="0" fillId="3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0" fillId="0" borderId="7" xfId="0" applyBorder="1" applyAlignment="1">
      <alignment horizontal="center"/>
    </xf>
    <xf numFmtId="4" fontId="7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/>
    <xf numFmtId="2" fontId="7" fillId="2" borderId="8" xfId="0" applyNumberFormat="1" applyFont="1" applyFill="1" applyBorder="1"/>
    <xf numFmtId="4" fontId="7" fillId="2" borderId="9" xfId="0" applyNumberFormat="1" applyFont="1" applyFill="1" applyBorder="1"/>
    <xf numFmtId="4" fontId="6" fillId="2" borderId="8" xfId="0" applyNumberFormat="1" applyFont="1" applyFill="1" applyBorder="1"/>
    <xf numFmtId="0" fontId="0" fillId="0" borderId="1" xfId="0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wrapText="1"/>
    </xf>
    <xf numFmtId="4" fontId="7" fillId="2" borderId="9" xfId="0" applyNumberFormat="1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</xdr:colOff>
      <xdr:row>0</xdr:row>
      <xdr:rowOff>83344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4343" y="8334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1047750</xdr:colOff>
      <xdr:row>0</xdr:row>
      <xdr:rowOff>119063</xdr:rowOff>
    </xdr:from>
    <xdr:ext cx="9539749" cy="1393037"/>
    <xdr:pic>
      <xdr:nvPicPr>
        <xdr:cNvPr id="4" name="Imagen 3">
          <a:extLst>
            <a:ext uri="{FF2B5EF4-FFF2-40B4-BE49-F238E27FC236}">
              <a16:creationId xmlns:a16="http://schemas.microsoft.com/office/drawing/2014/main" id="{C1B7C7C0-65CF-426D-96F0-F37F91079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4719" y="119063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104775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477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400050</xdr:colOff>
      <xdr:row>2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333375"/>
          <a:ext cx="9539749" cy="13930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8"/>
  <sheetViews>
    <sheetView tabSelected="1" topLeftCell="A77" zoomScale="80" zoomScaleNormal="80" zoomScaleSheetLayoutView="80" workbookViewId="0">
      <selection activeCell="D156" sqref="D156"/>
    </sheetView>
  </sheetViews>
  <sheetFormatPr baseColWidth="10" defaultColWidth="9.140625" defaultRowHeight="12.75" x14ac:dyDescent="0.2"/>
  <cols>
    <col min="1" max="1" width="5.28515625" style="4" customWidth="1"/>
    <col min="2" max="2" width="30.85546875" customWidth="1"/>
    <col min="3" max="3" width="26.7109375" bestFit="1" customWidth="1"/>
    <col min="4" max="4" width="49.140625" bestFit="1" customWidth="1"/>
    <col min="5" max="5" width="25.7109375" style="4" bestFit="1" customWidth="1"/>
    <col min="6" max="14" width="13.28515625" customWidth="1"/>
  </cols>
  <sheetData>
    <row r="1" spans="1:16" ht="37.5" customHeight="1" x14ac:dyDescent="0.2"/>
    <row r="2" spans="1:16" ht="37.5" customHeight="1" x14ac:dyDescent="0.2"/>
    <row r="3" spans="1:16" ht="37.5" customHeight="1" x14ac:dyDescent="0.2"/>
    <row r="4" spans="1:16" ht="19.5" customHeight="1" x14ac:dyDescent="0.2">
      <c r="A4" s="70" t="s">
        <v>246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6" ht="26.25" customHeight="1" x14ac:dyDescent="0.25">
      <c r="A6" s="69" t="s">
        <v>102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ht="20.25" customHeight="1" x14ac:dyDescent="0.25">
      <c r="A7" s="68" t="s">
        <v>254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6" ht="11.25" customHeight="1" x14ac:dyDescent="0.2">
      <c r="B8" s="1"/>
      <c r="C8" s="1"/>
      <c r="E8" s="5"/>
      <c r="F8" s="1"/>
      <c r="G8" s="1"/>
      <c r="H8" s="1"/>
      <c r="J8" s="1"/>
      <c r="L8" s="1"/>
      <c r="M8" s="1"/>
    </row>
    <row r="9" spans="1:16" s="10" customFormat="1" ht="18" customHeight="1" x14ac:dyDescent="0.2">
      <c r="A9" s="67" t="s">
        <v>180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6" ht="10.5" customHeight="1" thickBot="1" x14ac:dyDescent="0.25">
      <c r="B10" s="1"/>
      <c r="C10" s="1"/>
      <c r="E10" s="5"/>
      <c r="F10" s="1"/>
      <c r="G10" s="1"/>
      <c r="H10" s="1"/>
      <c r="J10" s="1"/>
      <c r="L10" s="1"/>
      <c r="M10" s="1"/>
    </row>
    <row r="11" spans="1:16" s="11" customFormat="1" ht="29.25" customHeight="1" thickBot="1" x14ac:dyDescent="0.3">
      <c r="A11" s="15" t="s">
        <v>88</v>
      </c>
      <c r="B11" s="16" t="s">
        <v>80</v>
      </c>
      <c r="C11" s="16" t="s">
        <v>83</v>
      </c>
      <c r="D11" s="16" t="s">
        <v>81</v>
      </c>
      <c r="E11" s="16" t="s">
        <v>82</v>
      </c>
      <c r="F11" s="17" t="s">
        <v>156</v>
      </c>
      <c r="G11" s="17" t="s">
        <v>0</v>
      </c>
      <c r="H11" s="17" t="s">
        <v>1</v>
      </c>
      <c r="I11" s="17" t="s">
        <v>2</v>
      </c>
      <c r="J11" s="17" t="s">
        <v>3</v>
      </c>
      <c r="K11" s="17" t="s">
        <v>4</v>
      </c>
      <c r="L11" s="17" t="s">
        <v>5</v>
      </c>
      <c r="M11" s="17" t="s">
        <v>6</v>
      </c>
      <c r="N11" s="18" t="s">
        <v>124</v>
      </c>
    </row>
    <row r="12" spans="1:16" s="2" customFormat="1" ht="12" customHeight="1" x14ac:dyDescent="0.2">
      <c r="A12" s="9"/>
      <c r="B12" s="3"/>
      <c r="C12" s="3"/>
      <c r="D12" s="3"/>
      <c r="E12" s="7"/>
      <c r="F12" s="3"/>
      <c r="G12" s="3"/>
      <c r="H12" s="3"/>
      <c r="I12" s="3"/>
      <c r="J12" s="3"/>
      <c r="K12" s="3"/>
      <c r="L12" s="3"/>
      <c r="M12" s="3"/>
      <c r="N12" s="3"/>
    </row>
    <row r="13" spans="1:16" s="2" customFormat="1" ht="34.5" customHeight="1" x14ac:dyDescent="0.2">
      <c r="A13" s="46">
        <v>1</v>
      </c>
      <c r="B13" s="39" t="s">
        <v>252</v>
      </c>
      <c r="C13" s="39" t="s">
        <v>97</v>
      </c>
      <c r="D13" s="39" t="s">
        <v>253</v>
      </c>
      <c r="E13" s="39" t="s">
        <v>101</v>
      </c>
      <c r="F13" s="12">
        <v>185000</v>
      </c>
      <c r="G13" s="13">
        <v>0</v>
      </c>
      <c r="H13" s="12">
        <v>185000</v>
      </c>
      <c r="I13" s="12">
        <f>F13*0.0287</f>
        <v>5309.5</v>
      </c>
      <c r="J13" s="12">
        <v>32480.86</v>
      </c>
      <c r="K13" s="12">
        <v>4098.53</v>
      </c>
      <c r="L13" s="12">
        <v>25</v>
      </c>
      <c r="M13" s="12">
        <f>I13+J13+K13+L13</f>
        <v>41913.89</v>
      </c>
      <c r="N13" s="14">
        <f>H13-M13</f>
        <v>143086.10999999999</v>
      </c>
    </row>
    <row r="14" spans="1:16" s="2" customFormat="1" ht="34.5" customHeight="1" x14ac:dyDescent="0.2">
      <c r="A14" s="46">
        <f>A13+1</f>
        <v>2</v>
      </c>
      <c r="B14" s="39" t="s">
        <v>260</v>
      </c>
      <c r="C14" s="39" t="s">
        <v>97</v>
      </c>
      <c r="D14" s="39" t="s">
        <v>261</v>
      </c>
      <c r="E14" s="39" t="s">
        <v>108</v>
      </c>
      <c r="F14" s="12">
        <v>195000</v>
      </c>
      <c r="G14" s="13">
        <v>0</v>
      </c>
      <c r="H14" s="12">
        <v>195000</v>
      </c>
      <c r="I14" s="12">
        <f t="shared" ref="I14:I21" si="0">F14*0.0287</f>
        <v>5596.5</v>
      </c>
      <c r="J14" s="12">
        <v>35933.81</v>
      </c>
      <c r="K14" s="12">
        <v>4098.53</v>
      </c>
      <c r="L14" s="12">
        <v>25</v>
      </c>
      <c r="M14" s="12">
        <f t="shared" ref="M14:M21" si="1">I14+J14+K14+L14</f>
        <v>45653.84</v>
      </c>
      <c r="N14" s="14">
        <f t="shared" ref="N14:N21" si="2">H14-M14</f>
        <v>149346.16</v>
      </c>
    </row>
    <row r="15" spans="1:16" s="2" customFormat="1" ht="34.5" customHeight="1" x14ac:dyDescent="0.2">
      <c r="A15" s="46">
        <f t="shared" ref="A15:A78" si="3">A14+1</f>
        <v>3</v>
      </c>
      <c r="B15" s="39" t="s">
        <v>262</v>
      </c>
      <c r="C15" s="39" t="s">
        <v>97</v>
      </c>
      <c r="D15" s="39" t="s">
        <v>263</v>
      </c>
      <c r="E15" s="39" t="s">
        <v>108</v>
      </c>
      <c r="F15" s="12">
        <v>180000</v>
      </c>
      <c r="G15" s="13">
        <v>0</v>
      </c>
      <c r="H15" s="12">
        <v>180000</v>
      </c>
      <c r="I15" s="12">
        <f t="shared" si="0"/>
        <v>5166</v>
      </c>
      <c r="J15" s="12">
        <v>32291.439999999999</v>
      </c>
      <c r="K15" s="12">
        <v>4098.53</v>
      </c>
      <c r="L15" s="12">
        <v>25</v>
      </c>
      <c r="M15" s="12">
        <f t="shared" si="1"/>
        <v>41580.97</v>
      </c>
      <c r="N15" s="14">
        <f t="shared" si="2"/>
        <v>138419.03</v>
      </c>
    </row>
    <row r="16" spans="1:16" s="2" customFormat="1" ht="34.5" customHeight="1" x14ac:dyDescent="0.2">
      <c r="A16" s="46">
        <f t="shared" si="3"/>
        <v>4</v>
      </c>
      <c r="B16" s="39" t="s">
        <v>264</v>
      </c>
      <c r="C16" s="39" t="s">
        <v>97</v>
      </c>
      <c r="D16" s="39" t="s">
        <v>21</v>
      </c>
      <c r="E16" s="39" t="s">
        <v>108</v>
      </c>
      <c r="F16" s="12">
        <v>112500</v>
      </c>
      <c r="G16" s="13">
        <v>0</v>
      </c>
      <c r="H16" s="12">
        <v>112500</v>
      </c>
      <c r="I16" s="12">
        <f t="shared" si="0"/>
        <v>3228.75</v>
      </c>
      <c r="J16" s="12">
        <v>15900.75</v>
      </c>
      <c r="K16" s="12">
        <f t="shared" ref="K16" si="4">F16*0.0304</f>
        <v>3420</v>
      </c>
      <c r="L16" s="12">
        <v>25</v>
      </c>
      <c r="M16" s="12">
        <f t="shared" si="1"/>
        <v>22574.5</v>
      </c>
      <c r="N16" s="14">
        <f t="shared" si="2"/>
        <v>89925.5</v>
      </c>
    </row>
    <row r="17" spans="1:14" s="2" customFormat="1" ht="34.5" customHeight="1" x14ac:dyDescent="0.2">
      <c r="A17" s="46">
        <f t="shared" si="3"/>
        <v>5</v>
      </c>
      <c r="B17" s="39" t="s">
        <v>265</v>
      </c>
      <c r="C17" s="39" t="s">
        <v>97</v>
      </c>
      <c r="D17" s="39" t="s">
        <v>266</v>
      </c>
      <c r="E17" s="39" t="s">
        <v>108</v>
      </c>
      <c r="F17" s="12">
        <v>76000</v>
      </c>
      <c r="G17" s="13">
        <v>0</v>
      </c>
      <c r="H17" s="12">
        <v>76000</v>
      </c>
      <c r="I17" s="12">
        <f t="shared" si="0"/>
        <v>2181.1999999999998</v>
      </c>
      <c r="J17" s="12">
        <v>7037.64</v>
      </c>
      <c r="K17" s="12">
        <f t="shared" ref="K17:K21" si="5">F17*0.0304</f>
        <v>2310.4</v>
      </c>
      <c r="L17" s="12">
        <v>25</v>
      </c>
      <c r="M17" s="12">
        <f t="shared" si="1"/>
        <v>11554.24</v>
      </c>
      <c r="N17" s="14">
        <f t="shared" si="2"/>
        <v>64445.760000000002</v>
      </c>
    </row>
    <row r="18" spans="1:14" s="2" customFormat="1" ht="34.5" customHeight="1" x14ac:dyDescent="0.2">
      <c r="A18" s="46">
        <f t="shared" si="3"/>
        <v>6</v>
      </c>
      <c r="B18" s="39" t="s">
        <v>267</v>
      </c>
      <c r="C18" s="39" t="s">
        <v>97</v>
      </c>
      <c r="D18" s="39" t="s">
        <v>268</v>
      </c>
      <c r="E18" s="39" t="s">
        <v>108</v>
      </c>
      <c r="F18" s="12">
        <v>150000</v>
      </c>
      <c r="G18" s="13">
        <v>0</v>
      </c>
      <c r="H18" s="12">
        <v>150000</v>
      </c>
      <c r="I18" s="12">
        <f t="shared" si="0"/>
        <v>4305</v>
      </c>
      <c r="J18" s="12">
        <v>25006.69</v>
      </c>
      <c r="K18" s="12">
        <v>4098.53</v>
      </c>
      <c r="L18" s="12">
        <v>25</v>
      </c>
      <c r="M18" s="12">
        <f t="shared" si="1"/>
        <v>33435.22</v>
      </c>
      <c r="N18" s="14">
        <f t="shared" si="2"/>
        <v>116564.78</v>
      </c>
    </row>
    <row r="19" spans="1:14" s="2" customFormat="1" ht="34.5" customHeight="1" x14ac:dyDescent="0.2">
      <c r="A19" s="46">
        <f t="shared" si="3"/>
        <v>7</v>
      </c>
      <c r="B19" s="39" t="s">
        <v>269</v>
      </c>
      <c r="C19" s="39" t="s">
        <v>96</v>
      </c>
      <c r="D19" s="39" t="s">
        <v>270</v>
      </c>
      <c r="E19" s="39" t="s">
        <v>108</v>
      </c>
      <c r="F19" s="12">
        <v>88666.67</v>
      </c>
      <c r="G19" s="13">
        <v>0</v>
      </c>
      <c r="H19" s="12">
        <v>88866.67</v>
      </c>
      <c r="I19" s="12">
        <f t="shared" si="0"/>
        <v>2544.7334289999999</v>
      </c>
      <c r="J19" s="12">
        <v>10113.42</v>
      </c>
      <c r="K19" s="12">
        <f t="shared" si="5"/>
        <v>2695.4667679999998</v>
      </c>
      <c r="L19" s="12">
        <v>25</v>
      </c>
      <c r="M19" s="12">
        <f t="shared" si="1"/>
        <v>15378.620197</v>
      </c>
      <c r="N19" s="14">
        <f t="shared" si="2"/>
        <v>73488.049803000002</v>
      </c>
    </row>
    <row r="20" spans="1:14" s="2" customFormat="1" ht="34.5" customHeight="1" x14ac:dyDescent="0.2">
      <c r="A20" s="46">
        <f t="shared" si="3"/>
        <v>8</v>
      </c>
      <c r="B20" s="39" t="s">
        <v>271</v>
      </c>
      <c r="C20" s="39" t="s">
        <v>90</v>
      </c>
      <c r="D20" s="39" t="s">
        <v>273</v>
      </c>
      <c r="E20" s="39" t="s">
        <v>108</v>
      </c>
      <c r="F20" s="12">
        <v>90000</v>
      </c>
      <c r="G20" s="13">
        <v>0</v>
      </c>
      <c r="H20" s="12">
        <v>90000</v>
      </c>
      <c r="I20" s="12">
        <f t="shared" si="0"/>
        <v>2583</v>
      </c>
      <c r="J20" s="12">
        <v>10437.19</v>
      </c>
      <c r="K20" s="12">
        <f t="shared" si="5"/>
        <v>2736</v>
      </c>
      <c r="L20" s="12">
        <v>25</v>
      </c>
      <c r="M20" s="12">
        <f t="shared" si="1"/>
        <v>15781.19</v>
      </c>
      <c r="N20" s="14">
        <f t="shared" si="2"/>
        <v>74218.81</v>
      </c>
    </row>
    <row r="21" spans="1:14" s="2" customFormat="1" ht="34.5" customHeight="1" x14ac:dyDescent="0.2">
      <c r="A21" s="46">
        <f t="shared" si="3"/>
        <v>9</v>
      </c>
      <c r="B21" s="39" t="s">
        <v>272</v>
      </c>
      <c r="C21" s="39" t="s">
        <v>85</v>
      </c>
      <c r="D21" s="39" t="s">
        <v>17</v>
      </c>
      <c r="E21" s="39" t="s">
        <v>87</v>
      </c>
      <c r="F21" s="12">
        <v>52500</v>
      </c>
      <c r="G21" s="13">
        <v>0</v>
      </c>
      <c r="H21" s="12">
        <v>52500</v>
      </c>
      <c r="I21" s="12">
        <f t="shared" si="0"/>
        <v>1506.75</v>
      </c>
      <c r="J21" s="12">
        <v>2446.2399999999998</v>
      </c>
      <c r="K21" s="12">
        <f t="shared" si="5"/>
        <v>1596</v>
      </c>
      <c r="L21" s="12">
        <v>25</v>
      </c>
      <c r="M21" s="12">
        <f t="shared" si="1"/>
        <v>5573.99</v>
      </c>
      <c r="N21" s="14">
        <f t="shared" si="2"/>
        <v>46926.01</v>
      </c>
    </row>
    <row r="22" spans="1:14" s="2" customFormat="1" ht="36" customHeight="1" x14ac:dyDescent="0.2">
      <c r="A22" s="46">
        <f t="shared" si="3"/>
        <v>10</v>
      </c>
      <c r="B22" s="39" t="s">
        <v>110</v>
      </c>
      <c r="C22" s="39" t="s">
        <v>97</v>
      </c>
      <c r="D22" s="39" t="s">
        <v>64</v>
      </c>
      <c r="E22" s="39" t="s">
        <v>108</v>
      </c>
      <c r="F22" s="12">
        <v>100000</v>
      </c>
      <c r="G22" s="13">
        <v>0</v>
      </c>
      <c r="H22" s="12">
        <v>100000</v>
      </c>
      <c r="I22" s="12">
        <f t="shared" ref="I22:I42" si="6">F22*0.0287</f>
        <v>2870</v>
      </c>
      <c r="J22" s="12">
        <v>12105.37</v>
      </c>
      <c r="K22" s="12">
        <f t="shared" ref="K22:K25" si="7">F22*0.0304</f>
        <v>3040</v>
      </c>
      <c r="L22" s="13">
        <v>25</v>
      </c>
      <c r="M22" s="12">
        <f t="shared" ref="M22:M42" si="8">I22+J22+K22+L22</f>
        <v>18040.370000000003</v>
      </c>
      <c r="N22" s="14">
        <f t="shared" ref="N22:N76" si="9">H22-M22</f>
        <v>81959.63</v>
      </c>
    </row>
    <row r="23" spans="1:14" s="2" customFormat="1" ht="36" customHeight="1" x14ac:dyDescent="0.2">
      <c r="A23" s="46">
        <f t="shared" si="3"/>
        <v>11</v>
      </c>
      <c r="B23" s="39" t="s">
        <v>60</v>
      </c>
      <c r="C23" s="39" t="s">
        <v>97</v>
      </c>
      <c r="D23" s="39" t="s">
        <v>32</v>
      </c>
      <c r="E23" s="39" t="s">
        <v>89</v>
      </c>
      <c r="F23" s="12">
        <v>733.33</v>
      </c>
      <c r="G23" s="13">
        <v>0</v>
      </c>
      <c r="H23" s="12">
        <v>733.33</v>
      </c>
      <c r="I23" s="12">
        <f t="shared" si="6"/>
        <v>21.046571</v>
      </c>
      <c r="J23" s="13">
        <v>0</v>
      </c>
      <c r="K23" s="12">
        <f t="shared" si="7"/>
        <v>22.293232</v>
      </c>
      <c r="L23" s="13">
        <v>25</v>
      </c>
      <c r="M23" s="12">
        <f t="shared" si="8"/>
        <v>68.339803000000003</v>
      </c>
      <c r="N23" s="14">
        <f t="shared" si="9"/>
        <v>664.99019700000008</v>
      </c>
    </row>
    <row r="24" spans="1:14" s="2" customFormat="1" ht="29.25" customHeight="1" x14ac:dyDescent="0.2">
      <c r="A24" s="46">
        <f t="shared" si="3"/>
        <v>12</v>
      </c>
      <c r="B24" s="39" t="s">
        <v>76</v>
      </c>
      <c r="C24" s="39" t="s">
        <v>97</v>
      </c>
      <c r="D24" s="39" t="s">
        <v>165</v>
      </c>
      <c r="E24" s="39" t="s">
        <v>84</v>
      </c>
      <c r="F24" s="12">
        <v>110000</v>
      </c>
      <c r="G24" s="13">
        <v>0</v>
      </c>
      <c r="H24" s="12">
        <v>110000</v>
      </c>
      <c r="I24" s="12">
        <f t="shared" si="6"/>
        <v>3157</v>
      </c>
      <c r="J24" s="12">
        <v>14160.09</v>
      </c>
      <c r="K24" s="12">
        <f t="shared" si="7"/>
        <v>3344</v>
      </c>
      <c r="L24" s="12">
        <v>3964.64</v>
      </c>
      <c r="M24" s="12">
        <f t="shared" si="8"/>
        <v>24625.73</v>
      </c>
      <c r="N24" s="14">
        <f t="shared" si="9"/>
        <v>85374.27</v>
      </c>
    </row>
    <row r="25" spans="1:14" s="2" customFormat="1" ht="36" customHeight="1" x14ac:dyDescent="0.2">
      <c r="A25" s="46">
        <f t="shared" si="3"/>
        <v>13</v>
      </c>
      <c r="B25" s="39" t="s">
        <v>181</v>
      </c>
      <c r="C25" s="39" t="s">
        <v>97</v>
      </c>
      <c r="D25" s="39" t="s">
        <v>212</v>
      </c>
      <c r="E25" s="39" t="s">
        <v>87</v>
      </c>
      <c r="F25" s="12">
        <v>25000</v>
      </c>
      <c r="G25" s="13">
        <v>0</v>
      </c>
      <c r="H25" s="12">
        <v>25000</v>
      </c>
      <c r="I25" s="12">
        <f t="shared" si="6"/>
        <v>717.5</v>
      </c>
      <c r="J25" s="12">
        <v>0</v>
      </c>
      <c r="K25" s="12">
        <f t="shared" si="7"/>
        <v>760</v>
      </c>
      <c r="L25" s="12">
        <v>25</v>
      </c>
      <c r="M25" s="12">
        <f t="shared" si="8"/>
        <v>1502.5</v>
      </c>
      <c r="N25" s="14">
        <f t="shared" si="9"/>
        <v>23497.5</v>
      </c>
    </row>
    <row r="26" spans="1:14" s="2" customFormat="1" ht="36" customHeight="1" x14ac:dyDescent="0.2">
      <c r="A26" s="46">
        <f t="shared" si="3"/>
        <v>14</v>
      </c>
      <c r="B26" s="39" t="s">
        <v>184</v>
      </c>
      <c r="C26" s="39" t="s">
        <v>96</v>
      </c>
      <c r="D26" s="39" t="s">
        <v>11</v>
      </c>
      <c r="E26" s="39" t="s">
        <v>89</v>
      </c>
      <c r="F26" s="12">
        <v>733.33</v>
      </c>
      <c r="G26" s="13">
        <v>0</v>
      </c>
      <c r="H26" s="12">
        <v>733.33</v>
      </c>
      <c r="I26" s="12">
        <f t="shared" si="6"/>
        <v>21.046571</v>
      </c>
      <c r="J26" s="13">
        <v>0</v>
      </c>
      <c r="K26" s="12">
        <f t="shared" ref="K26:K50" si="10">F26*0.0304</f>
        <v>22.293232</v>
      </c>
      <c r="L26" s="13">
        <v>25</v>
      </c>
      <c r="M26" s="12">
        <f t="shared" si="8"/>
        <v>68.339803000000003</v>
      </c>
      <c r="N26" s="14">
        <f t="shared" si="9"/>
        <v>664.99019700000008</v>
      </c>
    </row>
    <row r="27" spans="1:14" s="2" customFormat="1" ht="36" customHeight="1" x14ac:dyDescent="0.2">
      <c r="A27" s="46">
        <f t="shared" si="3"/>
        <v>15</v>
      </c>
      <c r="B27" s="39" t="s">
        <v>113</v>
      </c>
      <c r="C27" s="39" t="s">
        <v>98</v>
      </c>
      <c r="D27" s="39" t="s">
        <v>17</v>
      </c>
      <c r="E27" s="39" t="s">
        <v>87</v>
      </c>
      <c r="F27" s="12">
        <v>35000</v>
      </c>
      <c r="G27" s="13">
        <v>0</v>
      </c>
      <c r="H27" s="12">
        <v>35000</v>
      </c>
      <c r="I27" s="12">
        <f t="shared" si="6"/>
        <v>1004.5</v>
      </c>
      <c r="J27" s="13">
        <v>0</v>
      </c>
      <c r="K27" s="12">
        <f t="shared" si="10"/>
        <v>1064</v>
      </c>
      <c r="L27" s="13">
        <v>25</v>
      </c>
      <c r="M27" s="12">
        <f t="shared" si="8"/>
        <v>2093.5</v>
      </c>
      <c r="N27" s="14">
        <f t="shared" si="9"/>
        <v>32906.5</v>
      </c>
    </row>
    <row r="28" spans="1:14" s="2" customFormat="1" ht="36" customHeight="1" x14ac:dyDescent="0.2">
      <c r="A28" s="46">
        <f t="shared" si="3"/>
        <v>16</v>
      </c>
      <c r="B28" s="39" t="s">
        <v>47</v>
      </c>
      <c r="C28" s="39" t="s">
        <v>99</v>
      </c>
      <c r="D28" s="39" t="s">
        <v>17</v>
      </c>
      <c r="E28" s="39" t="s">
        <v>87</v>
      </c>
      <c r="F28" s="12">
        <v>35000</v>
      </c>
      <c r="G28" s="13">
        <v>0</v>
      </c>
      <c r="H28" s="12">
        <v>35000</v>
      </c>
      <c r="I28" s="12">
        <f t="shared" si="6"/>
        <v>1004.5</v>
      </c>
      <c r="J28" s="12">
        <v>0</v>
      </c>
      <c r="K28" s="12">
        <f t="shared" si="10"/>
        <v>1064</v>
      </c>
      <c r="L28" s="13">
        <v>25</v>
      </c>
      <c r="M28" s="12">
        <f t="shared" si="8"/>
        <v>2093.5</v>
      </c>
      <c r="N28" s="14">
        <f t="shared" si="9"/>
        <v>32906.5</v>
      </c>
    </row>
    <row r="29" spans="1:14" s="2" customFormat="1" ht="36" customHeight="1" x14ac:dyDescent="0.2">
      <c r="A29" s="46">
        <f t="shared" si="3"/>
        <v>17</v>
      </c>
      <c r="B29" s="39" t="s">
        <v>67</v>
      </c>
      <c r="C29" s="39" t="s">
        <v>99</v>
      </c>
      <c r="D29" s="39" t="s">
        <v>146</v>
      </c>
      <c r="E29" s="39" t="s">
        <v>84</v>
      </c>
      <c r="F29" s="12">
        <v>60000</v>
      </c>
      <c r="G29" s="13">
        <v>0</v>
      </c>
      <c r="H29" s="12">
        <v>60000</v>
      </c>
      <c r="I29" s="12">
        <f t="shared" si="6"/>
        <v>1722</v>
      </c>
      <c r="J29" s="12">
        <v>3486.68</v>
      </c>
      <c r="K29" s="12">
        <f t="shared" si="10"/>
        <v>1824</v>
      </c>
      <c r="L29" s="13">
        <v>25</v>
      </c>
      <c r="M29" s="12">
        <f t="shared" si="8"/>
        <v>7057.68</v>
      </c>
      <c r="N29" s="14">
        <f t="shared" si="9"/>
        <v>52942.32</v>
      </c>
    </row>
    <row r="30" spans="1:14" s="2" customFormat="1" ht="36" customHeight="1" x14ac:dyDescent="0.2">
      <c r="A30" s="46">
        <f t="shared" si="3"/>
        <v>18</v>
      </c>
      <c r="B30" s="39" t="s">
        <v>75</v>
      </c>
      <c r="C30" s="39" t="s">
        <v>99</v>
      </c>
      <c r="D30" s="39" t="s">
        <v>135</v>
      </c>
      <c r="E30" s="39" t="s">
        <v>84</v>
      </c>
      <c r="F30" s="12">
        <v>110000</v>
      </c>
      <c r="G30" s="13">
        <v>0</v>
      </c>
      <c r="H30" s="12">
        <v>110000</v>
      </c>
      <c r="I30" s="12">
        <f t="shared" si="6"/>
        <v>3157</v>
      </c>
      <c r="J30" s="12">
        <v>14160.09</v>
      </c>
      <c r="K30" s="12">
        <f t="shared" si="10"/>
        <v>3344</v>
      </c>
      <c r="L30" s="12">
        <v>1215.1199999999999</v>
      </c>
      <c r="M30" s="12">
        <f t="shared" si="8"/>
        <v>21876.21</v>
      </c>
      <c r="N30" s="14">
        <f t="shared" si="9"/>
        <v>88123.790000000008</v>
      </c>
    </row>
    <row r="31" spans="1:14" s="2" customFormat="1" ht="36" customHeight="1" x14ac:dyDescent="0.2">
      <c r="A31" s="46">
        <f t="shared" si="3"/>
        <v>19</v>
      </c>
      <c r="B31" s="39" t="s">
        <v>78</v>
      </c>
      <c r="C31" s="39" t="s">
        <v>99</v>
      </c>
      <c r="D31" s="39" t="s">
        <v>117</v>
      </c>
      <c r="E31" s="39" t="s">
        <v>84</v>
      </c>
      <c r="F31" s="12">
        <v>110000</v>
      </c>
      <c r="G31" s="13">
        <v>0</v>
      </c>
      <c r="H31" s="12">
        <v>110000</v>
      </c>
      <c r="I31" s="12">
        <f t="shared" si="6"/>
        <v>3157</v>
      </c>
      <c r="J31" s="12">
        <v>14457.62</v>
      </c>
      <c r="K31" s="12">
        <f t="shared" si="10"/>
        <v>3344</v>
      </c>
      <c r="L31" s="13">
        <v>25</v>
      </c>
      <c r="M31" s="12">
        <f t="shared" si="8"/>
        <v>20983.620000000003</v>
      </c>
      <c r="N31" s="14">
        <f t="shared" si="9"/>
        <v>89016.38</v>
      </c>
    </row>
    <row r="32" spans="1:14" s="2" customFormat="1" ht="36" customHeight="1" x14ac:dyDescent="0.2">
      <c r="A32" s="46">
        <f t="shared" si="3"/>
        <v>20</v>
      </c>
      <c r="B32" s="39" t="s">
        <v>79</v>
      </c>
      <c r="C32" s="39" t="s">
        <v>99</v>
      </c>
      <c r="D32" s="39" t="s">
        <v>118</v>
      </c>
      <c r="E32" s="39" t="s">
        <v>84</v>
      </c>
      <c r="F32" s="12">
        <v>70000</v>
      </c>
      <c r="G32" s="13">
        <v>0</v>
      </c>
      <c r="H32" s="12">
        <v>70000</v>
      </c>
      <c r="I32" s="12">
        <f t="shared" si="6"/>
        <v>2009</v>
      </c>
      <c r="J32" s="12">
        <v>5368.48</v>
      </c>
      <c r="K32" s="12">
        <f t="shared" si="10"/>
        <v>2128</v>
      </c>
      <c r="L32" s="13">
        <v>25</v>
      </c>
      <c r="M32" s="12">
        <f t="shared" si="8"/>
        <v>9530.48</v>
      </c>
      <c r="N32" s="14">
        <f t="shared" si="9"/>
        <v>60469.520000000004</v>
      </c>
    </row>
    <row r="33" spans="1:14" s="2" customFormat="1" ht="36" customHeight="1" x14ac:dyDescent="0.2">
      <c r="A33" s="46">
        <f t="shared" si="3"/>
        <v>21</v>
      </c>
      <c r="B33" s="47" t="s">
        <v>174</v>
      </c>
      <c r="C33" s="39" t="s">
        <v>99</v>
      </c>
      <c r="D33" s="39" t="s">
        <v>146</v>
      </c>
      <c r="E33" s="39" t="s">
        <v>84</v>
      </c>
      <c r="F33" s="12">
        <v>45000</v>
      </c>
      <c r="G33" s="13">
        <v>0</v>
      </c>
      <c r="H33" s="12">
        <v>45000</v>
      </c>
      <c r="I33" s="12">
        <f t="shared" si="6"/>
        <v>1291.5</v>
      </c>
      <c r="J33" s="12">
        <v>969.81</v>
      </c>
      <c r="K33" s="12">
        <f t="shared" si="10"/>
        <v>1368</v>
      </c>
      <c r="L33" s="12">
        <v>1215.1199999999999</v>
      </c>
      <c r="M33" s="12">
        <f t="shared" si="8"/>
        <v>4844.43</v>
      </c>
      <c r="N33" s="14">
        <f t="shared" si="9"/>
        <v>40155.57</v>
      </c>
    </row>
    <row r="34" spans="1:14" s="2" customFormat="1" ht="36" customHeight="1" x14ac:dyDescent="0.2">
      <c r="A34" s="46">
        <f t="shared" si="3"/>
        <v>22</v>
      </c>
      <c r="B34" s="39" t="s">
        <v>69</v>
      </c>
      <c r="C34" s="39" t="s">
        <v>99</v>
      </c>
      <c r="D34" s="39" t="s">
        <v>17</v>
      </c>
      <c r="E34" s="39" t="s">
        <v>87</v>
      </c>
      <c r="F34" s="12">
        <v>35000</v>
      </c>
      <c r="G34" s="13">
        <v>0</v>
      </c>
      <c r="H34" s="12">
        <v>35000</v>
      </c>
      <c r="I34" s="12">
        <f t="shared" si="6"/>
        <v>1004.5</v>
      </c>
      <c r="J34" s="13">
        <v>0</v>
      </c>
      <c r="K34" s="12">
        <f t="shared" si="10"/>
        <v>1064</v>
      </c>
      <c r="L34" s="13">
        <v>25</v>
      </c>
      <c r="M34" s="12">
        <f t="shared" si="8"/>
        <v>2093.5</v>
      </c>
      <c r="N34" s="14">
        <f t="shared" si="9"/>
        <v>32906.5</v>
      </c>
    </row>
    <row r="35" spans="1:14" s="2" customFormat="1" ht="36" customHeight="1" x14ac:dyDescent="0.2">
      <c r="A35" s="46">
        <f t="shared" si="3"/>
        <v>23</v>
      </c>
      <c r="B35" s="39" t="s">
        <v>35</v>
      </c>
      <c r="C35" s="39" t="s">
        <v>99</v>
      </c>
      <c r="D35" s="39" t="s">
        <v>17</v>
      </c>
      <c r="E35" s="39" t="s">
        <v>84</v>
      </c>
      <c r="F35" s="12">
        <v>35000</v>
      </c>
      <c r="G35" s="13">
        <v>0</v>
      </c>
      <c r="H35" s="12">
        <v>35000</v>
      </c>
      <c r="I35" s="12">
        <f t="shared" si="6"/>
        <v>1004.5</v>
      </c>
      <c r="J35" s="13">
        <v>0</v>
      </c>
      <c r="K35" s="12">
        <f t="shared" si="10"/>
        <v>1064</v>
      </c>
      <c r="L35" s="12">
        <v>2843.5</v>
      </c>
      <c r="M35" s="12">
        <f t="shared" si="8"/>
        <v>4912</v>
      </c>
      <c r="N35" s="14">
        <f t="shared" si="9"/>
        <v>30088</v>
      </c>
    </row>
    <row r="36" spans="1:14" s="2" customFormat="1" ht="36" customHeight="1" x14ac:dyDescent="0.2">
      <c r="A36" s="46">
        <f t="shared" si="3"/>
        <v>24</v>
      </c>
      <c r="B36" s="47" t="s">
        <v>148</v>
      </c>
      <c r="C36" s="39" t="s">
        <v>99</v>
      </c>
      <c r="D36" s="39" t="s">
        <v>146</v>
      </c>
      <c r="E36" s="39" t="s">
        <v>84</v>
      </c>
      <c r="F36" s="12">
        <v>45000</v>
      </c>
      <c r="G36" s="13">
        <v>0</v>
      </c>
      <c r="H36" s="12">
        <v>45000</v>
      </c>
      <c r="I36" s="12">
        <f t="shared" si="6"/>
        <v>1291.5</v>
      </c>
      <c r="J36" s="12">
        <v>0</v>
      </c>
      <c r="K36" s="12">
        <f t="shared" si="10"/>
        <v>1368</v>
      </c>
      <c r="L36" s="12">
        <v>25</v>
      </c>
      <c r="M36" s="12">
        <f t="shared" si="8"/>
        <v>2684.5</v>
      </c>
      <c r="N36" s="14">
        <f t="shared" si="9"/>
        <v>42315.5</v>
      </c>
    </row>
    <row r="37" spans="1:14" s="2" customFormat="1" ht="36" customHeight="1" x14ac:dyDescent="0.2">
      <c r="A37" s="46">
        <f t="shared" si="3"/>
        <v>25</v>
      </c>
      <c r="B37" s="47" t="s">
        <v>150</v>
      </c>
      <c r="C37" s="39" t="s">
        <v>99</v>
      </c>
      <c r="D37" s="39" t="s">
        <v>146</v>
      </c>
      <c r="E37" s="39" t="s">
        <v>84</v>
      </c>
      <c r="F37" s="12">
        <v>45000</v>
      </c>
      <c r="G37" s="13">
        <v>0</v>
      </c>
      <c r="H37" s="12">
        <v>45000</v>
      </c>
      <c r="I37" s="12">
        <f t="shared" si="6"/>
        <v>1291.5</v>
      </c>
      <c r="J37" s="12">
        <v>0</v>
      </c>
      <c r="K37" s="12">
        <f t="shared" si="10"/>
        <v>1368</v>
      </c>
      <c r="L37" s="12">
        <v>25</v>
      </c>
      <c r="M37" s="12">
        <f t="shared" si="8"/>
        <v>2684.5</v>
      </c>
      <c r="N37" s="14">
        <f t="shared" si="9"/>
        <v>42315.5</v>
      </c>
    </row>
    <row r="38" spans="1:14" s="2" customFormat="1" ht="36" customHeight="1" x14ac:dyDescent="0.2">
      <c r="A38" s="46">
        <f t="shared" si="3"/>
        <v>26</v>
      </c>
      <c r="B38" s="47" t="s">
        <v>151</v>
      </c>
      <c r="C38" s="39" t="s">
        <v>99</v>
      </c>
      <c r="D38" s="39" t="s">
        <v>146</v>
      </c>
      <c r="E38" s="39" t="s">
        <v>84</v>
      </c>
      <c r="F38" s="12">
        <v>45000</v>
      </c>
      <c r="G38" s="13">
        <v>0</v>
      </c>
      <c r="H38" s="12">
        <v>45000</v>
      </c>
      <c r="I38" s="12">
        <f t="shared" si="6"/>
        <v>1291.5</v>
      </c>
      <c r="J38" s="12">
        <v>0</v>
      </c>
      <c r="K38" s="12">
        <f t="shared" si="10"/>
        <v>1368</v>
      </c>
      <c r="L38" s="12">
        <v>25</v>
      </c>
      <c r="M38" s="12">
        <f t="shared" si="8"/>
        <v>2684.5</v>
      </c>
      <c r="N38" s="14">
        <f t="shared" si="9"/>
        <v>42315.5</v>
      </c>
    </row>
    <row r="39" spans="1:14" s="2" customFormat="1" ht="36" customHeight="1" x14ac:dyDescent="0.2">
      <c r="A39" s="46">
        <f t="shared" si="3"/>
        <v>27</v>
      </c>
      <c r="B39" s="47" t="s">
        <v>154</v>
      </c>
      <c r="C39" s="39" t="s">
        <v>99</v>
      </c>
      <c r="D39" s="39" t="s">
        <v>146</v>
      </c>
      <c r="E39" s="39" t="s">
        <v>84</v>
      </c>
      <c r="F39" s="12">
        <v>45000</v>
      </c>
      <c r="G39" s="13">
        <v>0</v>
      </c>
      <c r="H39" s="12">
        <v>45000</v>
      </c>
      <c r="I39" s="12">
        <f t="shared" si="6"/>
        <v>1291.5</v>
      </c>
      <c r="J39" s="12">
        <v>0</v>
      </c>
      <c r="K39" s="12">
        <f t="shared" si="10"/>
        <v>1368</v>
      </c>
      <c r="L39" s="12">
        <v>1215.1199999999999</v>
      </c>
      <c r="M39" s="12">
        <f t="shared" si="8"/>
        <v>3874.62</v>
      </c>
      <c r="N39" s="14">
        <f t="shared" si="9"/>
        <v>41125.379999999997</v>
      </c>
    </row>
    <row r="40" spans="1:14" s="2" customFormat="1" ht="36" customHeight="1" x14ac:dyDescent="0.2">
      <c r="A40" s="46">
        <f t="shared" si="3"/>
        <v>28</v>
      </c>
      <c r="B40" s="47" t="s">
        <v>155</v>
      </c>
      <c r="C40" s="39" t="s">
        <v>99</v>
      </c>
      <c r="D40" s="39" t="s">
        <v>146</v>
      </c>
      <c r="E40" s="39" t="s">
        <v>84</v>
      </c>
      <c r="F40" s="12">
        <v>45000</v>
      </c>
      <c r="G40" s="13">
        <v>0</v>
      </c>
      <c r="H40" s="12">
        <v>45000</v>
      </c>
      <c r="I40" s="12">
        <f t="shared" si="6"/>
        <v>1291.5</v>
      </c>
      <c r="J40" s="12">
        <v>1148.33</v>
      </c>
      <c r="K40" s="12">
        <f t="shared" si="10"/>
        <v>1368</v>
      </c>
      <c r="L40" s="12">
        <v>25</v>
      </c>
      <c r="M40" s="12">
        <f t="shared" si="8"/>
        <v>3832.83</v>
      </c>
      <c r="N40" s="14">
        <f t="shared" si="9"/>
        <v>41167.17</v>
      </c>
    </row>
    <row r="41" spans="1:14" s="2" customFormat="1" ht="36" customHeight="1" x14ac:dyDescent="0.2">
      <c r="A41" s="46">
        <f t="shared" si="3"/>
        <v>29</v>
      </c>
      <c r="B41" s="47" t="s">
        <v>211</v>
      </c>
      <c r="C41" s="39" t="s">
        <v>99</v>
      </c>
      <c r="D41" s="39" t="s">
        <v>210</v>
      </c>
      <c r="E41" s="39" t="s">
        <v>87</v>
      </c>
      <c r="F41" s="12">
        <v>70000</v>
      </c>
      <c r="G41" s="13">
        <v>0</v>
      </c>
      <c r="H41" s="12">
        <v>70000</v>
      </c>
      <c r="I41" s="12">
        <f t="shared" si="6"/>
        <v>2009</v>
      </c>
      <c r="J41" s="12">
        <v>5368.48</v>
      </c>
      <c r="K41" s="12">
        <f t="shared" si="10"/>
        <v>2128</v>
      </c>
      <c r="L41" s="12">
        <v>1399.76</v>
      </c>
      <c r="M41" s="12">
        <f t="shared" si="8"/>
        <v>10905.24</v>
      </c>
      <c r="N41" s="14">
        <f t="shared" si="9"/>
        <v>59094.76</v>
      </c>
    </row>
    <row r="42" spans="1:14" s="2" customFormat="1" ht="36" customHeight="1" x14ac:dyDescent="0.2">
      <c r="A42" s="46">
        <f t="shared" si="3"/>
        <v>30</v>
      </c>
      <c r="B42" s="47" t="s">
        <v>220</v>
      </c>
      <c r="C42" s="39" t="s">
        <v>99</v>
      </c>
      <c r="D42" s="39" t="s">
        <v>210</v>
      </c>
      <c r="E42" s="39" t="s">
        <v>108</v>
      </c>
      <c r="F42" s="12">
        <v>20166.669999999998</v>
      </c>
      <c r="G42" s="13">
        <v>0</v>
      </c>
      <c r="H42" s="12">
        <v>20166.669999999998</v>
      </c>
      <c r="I42" s="12">
        <f t="shared" si="6"/>
        <v>578.78342899999996</v>
      </c>
      <c r="J42" s="12">
        <v>0</v>
      </c>
      <c r="K42" s="12">
        <f t="shared" si="10"/>
        <v>613.06676799999991</v>
      </c>
      <c r="L42" s="12">
        <v>25</v>
      </c>
      <c r="M42" s="12">
        <f t="shared" si="8"/>
        <v>1216.8501969999998</v>
      </c>
      <c r="N42" s="14">
        <f t="shared" si="9"/>
        <v>18949.819802999999</v>
      </c>
    </row>
    <row r="43" spans="1:14" s="2" customFormat="1" ht="36" customHeight="1" x14ac:dyDescent="0.2">
      <c r="A43" s="46">
        <f t="shared" si="3"/>
        <v>31</v>
      </c>
      <c r="B43" s="47" t="s">
        <v>221</v>
      </c>
      <c r="C43" s="39" t="s">
        <v>99</v>
      </c>
      <c r="D43" s="39" t="s">
        <v>223</v>
      </c>
      <c r="E43" s="39" t="s">
        <v>87</v>
      </c>
      <c r="F43" s="12">
        <v>35000</v>
      </c>
      <c r="G43" s="13">
        <v>0</v>
      </c>
      <c r="H43" s="12">
        <v>35000</v>
      </c>
      <c r="I43" s="12">
        <f t="shared" ref="I43:I72" si="11">F43*0.0287</f>
        <v>1004.5</v>
      </c>
      <c r="J43" s="12">
        <v>0</v>
      </c>
      <c r="K43" s="12">
        <f t="shared" si="10"/>
        <v>1064</v>
      </c>
      <c r="L43" s="12">
        <v>25</v>
      </c>
      <c r="M43" s="12">
        <f t="shared" ref="M43:M44" si="12">I43+J43+K43+L43</f>
        <v>2093.5</v>
      </c>
      <c r="N43" s="14">
        <f t="shared" si="9"/>
        <v>32906.5</v>
      </c>
    </row>
    <row r="44" spans="1:14" s="2" customFormat="1" ht="36" customHeight="1" x14ac:dyDescent="0.2">
      <c r="A44" s="46">
        <f t="shared" si="3"/>
        <v>32</v>
      </c>
      <c r="B44" s="47" t="s">
        <v>222</v>
      </c>
      <c r="C44" s="39" t="s">
        <v>99</v>
      </c>
      <c r="D44" s="39" t="s">
        <v>223</v>
      </c>
      <c r="E44" s="39" t="s">
        <v>87</v>
      </c>
      <c r="F44" s="12">
        <v>35000</v>
      </c>
      <c r="G44" s="13">
        <v>0</v>
      </c>
      <c r="H44" s="12">
        <v>35000</v>
      </c>
      <c r="I44" s="12">
        <f t="shared" si="11"/>
        <v>1004.5</v>
      </c>
      <c r="J44" s="12">
        <v>0</v>
      </c>
      <c r="K44" s="12">
        <f t="shared" si="10"/>
        <v>1064</v>
      </c>
      <c r="L44" s="12">
        <v>25</v>
      </c>
      <c r="M44" s="12">
        <f t="shared" si="12"/>
        <v>2093.5</v>
      </c>
      <c r="N44" s="14">
        <f t="shared" si="9"/>
        <v>32906.5</v>
      </c>
    </row>
    <row r="45" spans="1:14" s="2" customFormat="1" ht="36" customHeight="1" x14ac:dyDescent="0.2">
      <c r="A45" s="46">
        <f t="shared" si="3"/>
        <v>33</v>
      </c>
      <c r="B45" s="39" t="s">
        <v>120</v>
      </c>
      <c r="C45" s="39" t="s">
        <v>99</v>
      </c>
      <c r="D45" s="39" t="s">
        <v>17</v>
      </c>
      <c r="E45" s="39" t="s">
        <v>87</v>
      </c>
      <c r="F45" s="12">
        <v>35000</v>
      </c>
      <c r="G45" s="13">
        <v>0</v>
      </c>
      <c r="H45" s="12">
        <v>35000</v>
      </c>
      <c r="I45" s="12">
        <f>F45*0.0287</f>
        <v>1004.5</v>
      </c>
      <c r="J45" s="13">
        <v>0</v>
      </c>
      <c r="K45" s="12">
        <f>F45*0.0304</f>
        <v>1064</v>
      </c>
      <c r="L45" s="12">
        <v>1215.1199999999999</v>
      </c>
      <c r="M45" s="12">
        <f>I45+J45+K45+L45</f>
        <v>3283.62</v>
      </c>
      <c r="N45" s="14">
        <f>H45-M45</f>
        <v>31716.38</v>
      </c>
    </row>
    <row r="46" spans="1:14" s="2" customFormat="1" ht="36" customHeight="1" x14ac:dyDescent="0.2">
      <c r="A46" s="46">
        <f t="shared" si="3"/>
        <v>34</v>
      </c>
      <c r="B46" s="39" t="s">
        <v>257</v>
      </c>
      <c r="C46" s="39" t="s">
        <v>99</v>
      </c>
      <c r="D46" s="39" t="s">
        <v>258</v>
      </c>
      <c r="E46" s="39" t="s">
        <v>84</v>
      </c>
      <c r="F46" s="12">
        <v>150000</v>
      </c>
      <c r="G46" s="13">
        <v>0</v>
      </c>
      <c r="H46" s="12">
        <v>150000</v>
      </c>
      <c r="I46" s="12">
        <f>F46*0.0287</f>
        <v>4305</v>
      </c>
      <c r="J46" s="13">
        <v>23981.99</v>
      </c>
      <c r="K46" s="12">
        <v>4098.53</v>
      </c>
      <c r="L46" s="12">
        <v>25</v>
      </c>
      <c r="M46" s="12">
        <f>I46+J46+K46+L46</f>
        <v>32410.52</v>
      </c>
      <c r="N46" s="14">
        <f>H46-M46</f>
        <v>117589.48</v>
      </c>
    </row>
    <row r="47" spans="1:14" s="2" customFormat="1" ht="36" customHeight="1" x14ac:dyDescent="0.2">
      <c r="A47" s="46">
        <f t="shared" si="3"/>
        <v>35</v>
      </c>
      <c r="B47" s="39" t="s">
        <v>259</v>
      </c>
      <c r="C47" s="39" t="s">
        <v>99</v>
      </c>
      <c r="D47" s="39" t="s">
        <v>146</v>
      </c>
      <c r="E47" s="39" t="s">
        <v>84</v>
      </c>
      <c r="F47" s="12">
        <v>36000</v>
      </c>
      <c r="G47" s="13">
        <v>0</v>
      </c>
      <c r="H47" s="12">
        <v>36000</v>
      </c>
      <c r="I47" s="12">
        <f>F47*0.0287</f>
        <v>1033.2</v>
      </c>
      <c r="J47" s="13">
        <v>0</v>
      </c>
      <c r="K47" s="12">
        <v>1094.4000000000001</v>
      </c>
      <c r="L47" s="12">
        <v>25</v>
      </c>
      <c r="M47" s="12">
        <f>I47+J47+K47+L47</f>
        <v>2152.6000000000004</v>
      </c>
      <c r="N47" s="14">
        <f>H47-M47</f>
        <v>33847.4</v>
      </c>
    </row>
    <row r="48" spans="1:14" s="2" customFormat="1" ht="36" customHeight="1" x14ac:dyDescent="0.2">
      <c r="A48" s="46">
        <f t="shared" si="3"/>
        <v>36</v>
      </c>
      <c r="B48" s="39" t="s">
        <v>65</v>
      </c>
      <c r="C48" s="39" t="s">
        <v>91</v>
      </c>
      <c r="D48" s="39" t="s">
        <v>213</v>
      </c>
      <c r="E48" s="39" t="s">
        <v>87</v>
      </c>
      <c r="F48" s="12">
        <v>35000</v>
      </c>
      <c r="G48" s="13">
        <v>0</v>
      </c>
      <c r="H48" s="12">
        <v>35000</v>
      </c>
      <c r="I48" s="12">
        <f t="shared" si="11"/>
        <v>1004.5</v>
      </c>
      <c r="J48" s="13">
        <v>0</v>
      </c>
      <c r="K48" s="12">
        <f t="shared" si="10"/>
        <v>1064</v>
      </c>
      <c r="L48" s="13">
        <v>25</v>
      </c>
      <c r="M48" s="12">
        <f>I48+J48+K48+L48</f>
        <v>2093.5</v>
      </c>
      <c r="N48" s="14">
        <f t="shared" si="9"/>
        <v>32906.5</v>
      </c>
    </row>
    <row r="49" spans="1:14" s="2" customFormat="1" ht="36" customHeight="1" x14ac:dyDescent="0.2">
      <c r="A49" s="46">
        <f t="shared" si="3"/>
        <v>37</v>
      </c>
      <c r="B49" s="39" t="s">
        <v>66</v>
      </c>
      <c r="C49" s="39" t="s">
        <v>91</v>
      </c>
      <c r="D49" s="39" t="s">
        <v>144</v>
      </c>
      <c r="E49" s="39" t="s">
        <v>84</v>
      </c>
      <c r="F49" s="12">
        <v>45000</v>
      </c>
      <c r="G49" s="13">
        <v>0</v>
      </c>
      <c r="H49" s="12">
        <v>45000</v>
      </c>
      <c r="I49" s="12">
        <f t="shared" si="11"/>
        <v>1291.5</v>
      </c>
      <c r="J49" s="12">
        <v>0</v>
      </c>
      <c r="K49" s="12">
        <f t="shared" si="10"/>
        <v>1368</v>
      </c>
      <c r="L49" s="13">
        <v>25</v>
      </c>
      <c r="M49" s="12">
        <f t="shared" ref="M49" si="13">I49+J49+K49+L49</f>
        <v>2684.5</v>
      </c>
      <c r="N49" s="14">
        <f t="shared" si="9"/>
        <v>42315.5</v>
      </c>
    </row>
    <row r="50" spans="1:14" s="2" customFormat="1" ht="36" customHeight="1" x14ac:dyDescent="0.2">
      <c r="A50" s="46">
        <f t="shared" si="3"/>
        <v>38</v>
      </c>
      <c r="B50" s="39" t="s">
        <v>134</v>
      </c>
      <c r="C50" s="39" t="s">
        <v>91</v>
      </c>
      <c r="D50" s="39" t="s">
        <v>8</v>
      </c>
      <c r="E50" s="39" t="s">
        <v>84</v>
      </c>
      <c r="F50" s="12">
        <v>45000</v>
      </c>
      <c r="G50" s="13">
        <v>0</v>
      </c>
      <c r="H50" s="12">
        <v>45000</v>
      </c>
      <c r="I50" s="12">
        <f t="shared" si="11"/>
        <v>1291.5</v>
      </c>
      <c r="J50" s="12">
        <v>1148.33</v>
      </c>
      <c r="K50" s="12">
        <f t="shared" si="10"/>
        <v>1368</v>
      </c>
      <c r="L50" s="13">
        <v>25</v>
      </c>
      <c r="M50" s="12">
        <f t="shared" ref="M50:M76" si="14">I50+J50+K50+L50</f>
        <v>3832.83</v>
      </c>
      <c r="N50" s="14">
        <f t="shared" si="9"/>
        <v>41167.17</v>
      </c>
    </row>
    <row r="51" spans="1:14" s="2" customFormat="1" ht="36" customHeight="1" x14ac:dyDescent="0.2">
      <c r="A51" s="46">
        <f t="shared" si="3"/>
        <v>39</v>
      </c>
      <c r="B51" s="39" t="s">
        <v>68</v>
      </c>
      <c r="C51" s="39" t="s">
        <v>91</v>
      </c>
      <c r="D51" s="39" t="s">
        <v>251</v>
      </c>
      <c r="E51" s="39" t="s">
        <v>159</v>
      </c>
      <c r="F51" s="12">
        <v>35000</v>
      </c>
      <c r="G51" s="13">
        <v>0</v>
      </c>
      <c r="H51" s="12">
        <v>35000</v>
      </c>
      <c r="I51" s="12">
        <f t="shared" si="11"/>
        <v>1004.5</v>
      </c>
      <c r="J51" s="13">
        <v>0</v>
      </c>
      <c r="K51" s="12">
        <f t="shared" ref="K51:K67" si="15">F51*0.0304</f>
        <v>1064</v>
      </c>
      <c r="L51" s="13">
        <v>25</v>
      </c>
      <c r="M51" s="12">
        <f t="shared" si="14"/>
        <v>2093.5</v>
      </c>
      <c r="N51" s="14">
        <f t="shared" si="9"/>
        <v>32906.5</v>
      </c>
    </row>
    <row r="52" spans="1:14" s="2" customFormat="1" ht="36.75" customHeight="1" x14ac:dyDescent="0.2">
      <c r="A52" s="46">
        <f t="shared" si="3"/>
        <v>40</v>
      </c>
      <c r="B52" s="39" t="s">
        <v>70</v>
      </c>
      <c r="C52" s="39" t="s">
        <v>91</v>
      </c>
      <c r="D52" s="39" t="s">
        <v>17</v>
      </c>
      <c r="E52" s="39" t="s">
        <v>84</v>
      </c>
      <c r="F52" s="12">
        <v>35000</v>
      </c>
      <c r="G52" s="13">
        <v>0</v>
      </c>
      <c r="H52" s="12">
        <v>35000</v>
      </c>
      <c r="I52" s="12">
        <f t="shared" si="11"/>
        <v>1004.5</v>
      </c>
      <c r="J52" s="13">
        <v>0</v>
      </c>
      <c r="K52" s="12">
        <f t="shared" si="15"/>
        <v>1064</v>
      </c>
      <c r="L52" s="13">
        <v>25</v>
      </c>
      <c r="M52" s="12">
        <f t="shared" si="14"/>
        <v>2093.5</v>
      </c>
      <c r="N52" s="14">
        <f t="shared" si="9"/>
        <v>32906.5</v>
      </c>
    </row>
    <row r="53" spans="1:14" s="2" customFormat="1" ht="32.25" customHeight="1" x14ac:dyDescent="0.2">
      <c r="A53" s="46">
        <f t="shared" si="3"/>
        <v>41</v>
      </c>
      <c r="B53" s="47" t="s">
        <v>149</v>
      </c>
      <c r="C53" s="39" t="s">
        <v>91</v>
      </c>
      <c r="D53" s="39" t="s">
        <v>230</v>
      </c>
      <c r="E53" s="39" t="s">
        <v>84</v>
      </c>
      <c r="F53" s="12">
        <v>70000</v>
      </c>
      <c r="G53" s="13">
        <v>0</v>
      </c>
      <c r="H53" s="12">
        <v>70000</v>
      </c>
      <c r="I53" s="12">
        <f t="shared" si="11"/>
        <v>2009</v>
      </c>
      <c r="J53" s="12">
        <v>5130.45</v>
      </c>
      <c r="K53" s="12">
        <f t="shared" si="15"/>
        <v>2128</v>
      </c>
      <c r="L53" s="12">
        <v>1215.1199999999999</v>
      </c>
      <c r="M53" s="12">
        <f t="shared" si="14"/>
        <v>10482.57</v>
      </c>
      <c r="N53" s="14">
        <f t="shared" si="9"/>
        <v>59517.43</v>
      </c>
    </row>
    <row r="54" spans="1:14" s="2" customFormat="1" ht="32.25" customHeight="1" x14ac:dyDescent="0.2">
      <c r="A54" s="46">
        <f t="shared" si="3"/>
        <v>42</v>
      </c>
      <c r="B54" s="47" t="s">
        <v>152</v>
      </c>
      <c r="C54" s="39" t="s">
        <v>91</v>
      </c>
      <c r="D54" s="39" t="s">
        <v>144</v>
      </c>
      <c r="E54" s="39" t="s">
        <v>84</v>
      </c>
      <c r="F54" s="12">
        <v>45000</v>
      </c>
      <c r="G54" s="13">
        <v>0</v>
      </c>
      <c r="H54" s="12">
        <v>45000</v>
      </c>
      <c r="I54" s="12">
        <f t="shared" si="11"/>
        <v>1291.5</v>
      </c>
      <c r="J54" s="12">
        <v>1148.33</v>
      </c>
      <c r="K54" s="12">
        <f t="shared" si="15"/>
        <v>1368</v>
      </c>
      <c r="L54" s="12">
        <v>25</v>
      </c>
      <c r="M54" s="12">
        <f t="shared" si="14"/>
        <v>3832.83</v>
      </c>
      <c r="N54" s="14">
        <f t="shared" si="9"/>
        <v>41167.17</v>
      </c>
    </row>
    <row r="55" spans="1:14" s="2" customFormat="1" ht="36" customHeight="1" x14ac:dyDescent="0.2">
      <c r="A55" s="46">
        <f t="shared" si="3"/>
        <v>43</v>
      </c>
      <c r="B55" s="47" t="s">
        <v>153</v>
      </c>
      <c r="C55" s="39" t="s">
        <v>91</v>
      </c>
      <c r="D55" s="39" t="s">
        <v>144</v>
      </c>
      <c r="E55" s="39" t="s">
        <v>84</v>
      </c>
      <c r="F55" s="12">
        <v>45000</v>
      </c>
      <c r="G55" s="13">
        <v>0</v>
      </c>
      <c r="H55" s="12">
        <v>45000</v>
      </c>
      <c r="I55" s="12">
        <f t="shared" si="11"/>
        <v>1291.5</v>
      </c>
      <c r="J55" s="12">
        <v>0</v>
      </c>
      <c r="K55" s="12">
        <f t="shared" si="15"/>
        <v>1368</v>
      </c>
      <c r="L55" s="12">
        <v>25</v>
      </c>
      <c r="M55" s="12">
        <f t="shared" si="14"/>
        <v>2684.5</v>
      </c>
      <c r="N55" s="14">
        <f t="shared" si="9"/>
        <v>42315.5</v>
      </c>
    </row>
    <row r="56" spans="1:14" s="2" customFormat="1" ht="36" customHeight="1" x14ac:dyDescent="0.2">
      <c r="A56" s="46">
        <f t="shared" si="3"/>
        <v>44</v>
      </c>
      <c r="B56" s="39" t="s">
        <v>72</v>
      </c>
      <c r="C56" s="39" t="s">
        <v>91</v>
      </c>
      <c r="D56" s="39" t="s">
        <v>202</v>
      </c>
      <c r="E56" s="39" t="s">
        <v>84</v>
      </c>
      <c r="F56" s="12">
        <v>35000</v>
      </c>
      <c r="G56" s="13">
        <v>0</v>
      </c>
      <c r="H56" s="12">
        <v>35000</v>
      </c>
      <c r="I56" s="12">
        <f t="shared" si="11"/>
        <v>1004.5</v>
      </c>
      <c r="J56" s="13">
        <v>0</v>
      </c>
      <c r="K56" s="12">
        <f t="shared" si="15"/>
        <v>1064</v>
      </c>
      <c r="L56" s="12">
        <v>1215.1199999999999</v>
      </c>
      <c r="M56" s="12">
        <f t="shared" si="14"/>
        <v>3283.62</v>
      </c>
      <c r="N56" s="14">
        <f t="shared" si="9"/>
        <v>31716.38</v>
      </c>
    </row>
    <row r="57" spans="1:14" s="2" customFormat="1" ht="36" customHeight="1" x14ac:dyDescent="0.2">
      <c r="A57" s="46">
        <f t="shared" si="3"/>
        <v>45</v>
      </c>
      <c r="B57" s="39" t="s">
        <v>77</v>
      </c>
      <c r="C57" s="39" t="s">
        <v>91</v>
      </c>
      <c r="D57" s="39" t="s">
        <v>144</v>
      </c>
      <c r="E57" s="39" t="s">
        <v>84</v>
      </c>
      <c r="F57" s="12">
        <v>45000</v>
      </c>
      <c r="G57" s="13">
        <v>0</v>
      </c>
      <c r="H57" s="12">
        <v>45000</v>
      </c>
      <c r="I57" s="12">
        <f t="shared" si="11"/>
        <v>1291.5</v>
      </c>
      <c r="J57" s="12">
        <v>0</v>
      </c>
      <c r="K57" s="12">
        <f t="shared" si="15"/>
        <v>1368</v>
      </c>
      <c r="L57" s="12">
        <v>25</v>
      </c>
      <c r="M57" s="12">
        <f t="shared" si="14"/>
        <v>2684.5</v>
      </c>
      <c r="N57" s="14">
        <f t="shared" si="9"/>
        <v>42315.5</v>
      </c>
    </row>
    <row r="58" spans="1:14" s="2" customFormat="1" ht="31.5" customHeight="1" x14ac:dyDescent="0.2">
      <c r="A58" s="46">
        <f t="shared" si="3"/>
        <v>46</v>
      </c>
      <c r="B58" s="39" t="s">
        <v>119</v>
      </c>
      <c r="C58" s="39" t="s">
        <v>91</v>
      </c>
      <c r="D58" s="39" t="s">
        <v>251</v>
      </c>
      <c r="E58" s="39" t="s">
        <v>159</v>
      </c>
      <c r="F58" s="12">
        <v>35000</v>
      </c>
      <c r="G58" s="13">
        <v>0</v>
      </c>
      <c r="H58" s="12">
        <v>35000</v>
      </c>
      <c r="I58" s="12">
        <f t="shared" si="11"/>
        <v>1004.5</v>
      </c>
      <c r="J58" s="13">
        <v>0</v>
      </c>
      <c r="K58" s="12">
        <f t="shared" si="15"/>
        <v>1064</v>
      </c>
      <c r="L58" s="13">
        <v>25</v>
      </c>
      <c r="M58" s="12">
        <f t="shared" si="14"/>
        <v>2093.5</v>
      </c>
      <c r="N58" s="14">
        <f t="shared" si="9"/>
        <v>32906.5</v>
      </c>
    </row>
    <row r="59" spans="1:14" s="2" customFormat="1" ht="36" customHeight="1" x14ac:dyDescent="0.2">
      <c r="A59" s="46">
        <f t="shared" si="3"/>
        <v>47</v>
      </c>
      <c r="B59" s="39" t="s">
        <v>171</v>
      </c>
      <c r="C59" s="39" t="s">
        <v>91</v>
      </c>
      <c r="D59" s="39" t="s">
        <v>144</v>
      </c>
      <c r="E59" s="39" t="s">
        <v>84</v>
      </c>
      <c r="F59" s="12">
        <v>45000</v>
      </c>
      <c r="G59" s="13">
        <v>0</v>
      </c>
      <c r="H59" s="12">
        <v>45000</v>
      </c>
      <c r="I59" s="12">
        <f t="shared" si="11"/>
        <v>1291.5</v>
      </c>
      <c r="J59" s="12">
        <v>1148.33</v>
      </c>
      <c r="K59" s="12">
        <f t="shared" si="15"/>
        <v>1368</v>
      </c>
      <c r="L59" s="13">
        <v>25</v>
      </c>
      <c r="M59" s="12">
        <f t="shared" si="14"/>
        <v>3832.83</v>
      </c>
      <c r="N59" s="14">
        <f t="shared" si="9"/>
        <v>41167.17</v>
      </c>
    </row>
    <row r="60" spans="1:14" s="2" customFormat="1" ht="36" customHeight="1" x14ac:dyDescent="0.2">
      <c r="A60" s="46">
        <f t="shared" si="3"/>
        <v>48</v>
      </c>
      <c r="B60" s="39" t="s">
        <v>173</v>
      </c>
      <c r="C60" s="39" t="s">
        <v>91</v>
      </c>
      <c r="D60" s="39" t="s">
        <v>144</v>
      </c>
      <c r="E60" s="39" t="s">
        <v>84</v>
      </c>
      <c r="F60" s="12">
        <v>45000</v>
      </c>
      <c r="G60" s="13">
        <v>0</v>
      </c>
      <c r="H60" s="12">
        <v>45000</v>
      </c>
      <c r="I60" s="12">
        <f t="shared" si="11"/>
        <v>1291.5</v>
      </c>
      <c r="J60" s="12">
        <v>1148.33</v>
      </c>
      <c r="K60" s="12">
        <f t="shared" si="15"/>
        <v>1368</v>
      </c>
      <c r="L60" s="13">
        <v>25</v>
      </c>
      <c r="M60" s="12">
        <f t="shared" si="14"/>
        <v>3832.83</v>
      </c>
      <c r="N60" s="14">
        <f t="shared" si="9"/>
        <v>41167.17</v>
      </c>
    </row>
    <row r="61" spans="1:14" s="2" customFormat="1" ht="36" customHeight="1" x14ac:dyDescent="0.2">
      <c r="A61" s="46">
        <f t="shared" si="3"/>
        <v>49</v>
      </c>
      <c r="B61" s="39" t="s">
        <v>160</v>
      </c>
      <c r="C61" s="39" t="s">
        <v>91</v>
      </c>
      <c r="D61" s="39" t="s">
        <v>251</v>
      </c>
      <c r="E61" s="39" t="s">
        <v>159</v>
      </c>
      <c r="F61" s="12">
        <v>35000</v>
      </c>
      <c r="G61" s="13">
        <v>0</v>
      </c>
      <c r="H61" s="12">
        <v>35000</v>
      </c>
      <c r="I61" s="12">
        <f t="shared" si="11"/>
        <v>1004.5</v>
      </c>
      <c r="J61" s="13">
        <v>0</v>
      </c>
      <c r="K61" s="12">
        <f t="shared" si="15"/>
        <v>1064</v>
      </c>
      <c r="L61" s="13">
        <v>25</v>
      </c>
      <c r="M61" s="12">
        <f t="shared" si="14"/>
        <v>2093.5</v>
      </c>
      <c r="N61" s="14">
        <f t="shared" si="9"/>
        <v>32906.5</v>
      </c>
    </row>
    <row r="62" spans="1:14" s="2" customFormat="1" ht="31.5" customHeight="1" x14ac:dyDescent="0.2">
      <c r="A62" s="46">
        <f t="shared" si="3"/>
        <v>50</v>
      </c>
      <c r="B62" s="39" t="s">
        <v>182</v>
      </c>
      <c r="C62" s="39" t="s">
        <v>91</v>
      </c>
      <c r="D62" s="39" t="s">
        <v>17</v>
      </c>
      <c r="E62" s="39" t="s">
        <v>87</v>
      </c>
      <c r="F62" s="12">
        <v>35000</v>
      </c>
      <c r="G62" s="13">
        <v>0</v>
      </c>
      <c r="H62" s="12">
        <v>35000</v>
      </c>
      <c r="I62" s="12">
        <f t="shared" si="11"/>
        <v>1004.5</v>
      </c>
      <c r="J62" s="13">
        <v>0</v>
      </c>
      <c r="K62" s="12">
        <f t="shared" si="15"/>
        <v>1064</v>
      </c>
      <c r="L62" s="13">
        <v>25</v>
      </c>
      <c r="M62" s="12">
        <f t="shared" si="14"/>
        <v>2093.5</v>
      </c>
      <c r="N62" s="14">
        <f t="shared" si="9"/>
        <v>32906.5</v>
      </c>
    </row>
    <row r="63" spans="1:14" s="2" customFormat="1" ht="36" customHeight="1" x14ac:dyDescent="0.2">
      <c r="A63" s="46">
        <f t="shared" si="3"/>
        <v>51</v>
      </c>
      <c r="B63" s="39" t="s">
        <v>209</v>
      </c>
      <c r="C63" s="39" t="s">
        <v>91</v>
      </c>
      <c r="D63" s="39" t="s">
        <v>144</v>
      </c>
      <c r="E63" s="39" t="s">
        <v>84</v>
      </c>
      <c r="F63" s="12">
        <v>45000</v>
      </c>
      <c r="G63" s="13">
        <v>0</v>
      </c>
      <c r="H63" s="12">
        <v>45000</v>
      </c>
      <c r="I63" s="12">
        <f t="shared" si="11"/>
        <v>1291.5</v>
      </c>
      <c r="J63" s="12">
        <v>0</v>
      </c>
      <c r="K63" s="12">
        <f t="shared" si="15"/>
        <v>1368</v>
      </c>
      <c r="L63" s="13">
        <v>25</v>
      </c>
      <c r="M63" s="12">
        <f t="shared" si="14"/>
        <v>2684.5</v>
      </c>
      <c r="N63" s="14">
        <f t="shared" si="9"/>
        <v>42315.5</v>
      </c>
    </row>
    <row r="64" spans="1:14" s="2" customFormat="1" ht="36" customHeight="1" x14ac:dyDescent="0.2">
      <c r="A64" s="46">
        <f t="shared" si="3"/>
        <v>52</v>
      </c>
      <c r="B64" s="39" t="s">
        <v>71</v>
      </c>
      <c r="C64" s="39" t="s">
        <v>91</v>
      </c>
      <c r="D64" s="39" t="s">
        <v>111</v>
      </c>
      <c r="E64" s="39" t="s">
        <v>87</v>
      </c>
      <c r="F64" s="12">
        <v>1500</v>
      </c>
      <c r="G64" s="13">
        <v>0</v>
      </c>
      <c r="H64" s="12">
        <v>1500</v>
      </c>
      <c r="I64" s="12">
        <f>F64*0.0287</f>
        <v>43.05</v>
      </c>
      <c r="J64" s="12">
        <v>0</v>
      </c>
      <c r="K64" s="12">
        <f>F64*0.0304</f>
        <v>45.6</v>
      </c>
      <c r="L64" s="13">
        <v>25</v>
      </c>
      <c r="M64" s="12">
        <f>I64+J64+K64+L64</f>
        <v>113.65</v>
      </c>
      <c r="N64" s="14">
        <f>H64-M64</f>
        <v>1386.35</v>
      </c>
    </row>
    <row r="65" spans="1:14" s="2" customFormat="1" ht="36" customHeight="1" x14ac:dyDescent="0.2">
      <c r="A65" s="46">
        <f t="shared" si="3"/>
        <v>53</v>
      </c>
      <c r="B65" s="39" t="s">
        <v>12</v>
      </c>
      <c r="C65" s="39" t="s">
        <v>91</v>
      </c>
      <c r="D65" s="39" t="s">
        <v>130</v>
      </c>
      <c r="E65" s="39" t="s">
        <v>84</v>
      </c>
      <c r="F65" s="12">
        <v>50000</v>
      </c>
      <c r="G65" s="13">
        <v>0</v>
      </c>
      <c r="H65" s="12">
        <v>50000</v>
      </c>
      <c r="I65" s="12">
        <f t="shared" si="11"/>
        <v>1435</v>
      </c>
      <c r="J65" s="12">
        <v>0</v>
      </c>
      <c r="K65" s="12">
        <f t="shared" si="15"/>
        <v>1520</v>
      </c>
      <c r="L65" s="13">
        <v>25</v>
      </c>
      <c r="M65" s="12">
        <f t="shared" si="14"/>
        <v>2980</v>
      </c>
      <c r="N65" s="14">
        <f t="shared" si="9"/>
        <v>47020</v>
      </c>
    </row>
    <row r="66" spans="1:14" s="2" customFormat="1" ht="36" customHeight="1" x14ac:dyDescent="0.2">
      <c r="A66" s="46">
        <f t="shared" si="3"/>
        <v>54</v>
      </c>
      <c r="B66" s="39" t="s">
        <v>10</v>
      </c>
      <c r="C66" s="39" t="s">
        <v>91</v>
      </c>
      <c r="D66" s="39" t="s">
        <v>213</v>
      </c>
      <c r="E66" s="39" t="s">
        <v>87</v>
      </c>
      <c r="F66" s="12">
        <v>1166.67</v>
      </c>
      <c r="G66" s="13">
        <v>0</v>
      </c>
      <c r="H66" s="12">
        <v>1166.67</v>
      </c>
      <c r="I66" s="12">
        <f t="shared" si="11"/>
        <v>33.483429000000001</v>
      </c>
      <c r="J66" s="12">
        <v>0</v>
      </c>
      <c r="K66" s="12">
        <f t="shared" si="15"/>
        <v>35.466768000000002</v>
      </c>
      <c r="L66" s="13">
        <v>1077.72</v>
      </c>
      <c r="M66" s="12">
        <f t="shared" si="14"/>
        <v>1146.6701969999999</v>
      </c>
      <c r="N66" s="14">
        <f t="shared" si="9"/>
        <v>19.999803000000156</v>
      </c>
    </row>
    <row r="67" spans="1:14" s="2" customFormat="1" ht="36" customHeight="1" x14ac:dyDescent="0.2">
      <c r="A67" s="46">
        <f t="shared" si="3"/>
        <v>55</v>
      </c>
      <c r="B67" s="48" t="s">
        <v>147</v>
      </c>
      <c r="C67" s="48" t="s">
        <v>91</v>
      </c>
      <c r="D67" s="48" t="s">
        <v>250</v>
      </c>
      <c r="E67" s="39" t="s">
        <v>84</v>
      </c>
      <c r="F67" s="12">
        <v>45000</v>
      </c>
      <c r="G67" s="12">
        <v>0</v>
      </c>
      <c r="H67" s="12">
        <v>45000</v>
      </c>
      <c r="I67" s="12">
        <f t="shared" si="11"/>
        <v>1291.5</v>
      </c>
      <c r="J67" s="12">
        <v>791.29</v>
      </c>
      <c r="K67" s="12">
        <f t="shared" si="15"/>
        <v>1368</v>
      </c>
      <c r="L67" s="13">
        <v>2405.2399999999998</v>
      </c>
      <c r="M67" s="12">
        <f t="shared" si="14"/>
        <v>5856.03</v>
      </c>
      <c r="N67" s="14">
        <f t="shared" si="9"/>
        <v>39143.97</v>
      </c>
    </row>
    <row r="68" spans="1:14" s="2" customFormat="1" ht="36" customHeight="1" x14ac:dyDescent="0.2">
      <c r="A68" s="46">
        <f t="shared" si="3"/>
        <v>56</v>
      </c>
      <c r="B68" s="39" t="s">
        <v>73</v>
      </c>
      <c r="C68" s="39" t="s">
        <v>93</v>
      </c>
      <c r="D68" s="39" t="s">
        <v>169</v>
      </c>
      <c r="E68" s="39" t="s">
        <v>87</v>
      </c>
      <c r="F68" s="12">
        <v>110000</v>
      </c>
      <c r="G68" s="13">
        <v>0</v>
      </c>
      <c r="H68" s="12">
        <v>110000</v>
      </c>
      <c r="I68" s="12">
        <f t="shared" si="11"/>
        <v>3157</v>
      </c>
      <c r="J68" s="12">
        <v>14457.62</v>
      </c>
      <c r="K68" s="12">
        <f>F68*0.0304</f>
        <v>3344</v>
      </c>
      <c r="L68" s="13">
        <v>25</v>
      </c>
      <c r="M68" s="12">
        <f t="shared" si="14"/>
        <v>20983.620000000003</v>
      </c>
      <c r="N68" s="14">
        <f t="shared" si="9"/>
        <v>89016.38</v>
      </c>
    </row>
    <row r="69" spans="1:14" s="2" customFormat="1" ht="36" customHeight="1" x14ac:dyDescent="0.2">
      <c r="A69" s="46">
        <f t="shared" si="3"/>
        <v>57</v>
      </c>
      <c r="B69" s="39" t="s">
        <v>74</v>
      </c>
      <c r="C69" s="39" t="s">
        <v>93</v>
      </c>
      <c r="D69" s="39" t="s">
        <v>172</v>
      </c>
      <c r="E69" s="39" t="s">
        <v>87</v>
      </c>
      <c r="F69" s="12">
        <v>3666.67</v>
      </c>
      <c r="G69" s="13">
        <v>0</v>
      </c>
      <c r="H69" s="12">
        <v>3666.67</v>
      </c>
      <c r="I69" s="12">
        <f t="shared" si="11"/>
        <v>105.233429</v>
      </c>
      <c r="J69" s="12">
        <v>0</v>
      </c>
      <c r="K69" s="12">
        <f>F69*0.0304</f>
        <v>111.466768</v>
      </c>
      <c r="L69" s="12">
        <v>25</v>
      </c>
      <c r="M69" s="12">
        <f t="shared" si="14"/>
        <v>241.700197</v>
      </c>
      <c r="N69" s="14">
        <f t="shared" si="9"/>
        <v>3424.969803</v>
      </c>
    </row>
    <row r="70" spans="1:14" s="2" customFormat="1" ht="36" customHeight="1" x14ac:dyDescent="0.2">
      <c r="A70" s="46">
        <f t="shared" si="3"/>
        <v>58</v>
      </c>
      <c r="B70" s="39" t="s">
        <v>122</v>
      </c>
      <c r="C70" s="39" t="s">
        <v>93</v>
      </c>
      <c r="D70" s="39" t="s">
        <v>123</v>
      </c>
      <c r="E70" s="39" t="s">
        <v>87</v>
      </c>
      <c r="F70" s="12">
        <v>50000</v>
      </c>
      <c r="G70" s="13">
        <v>0</v>
      </c>
      <c r="H70" s="12">
        <v>50000</v>
      </c>
      <c r="I70" s="12">
        <f>F70*0.0287</f>
        <v>1435</v>
      </c>
      <c r="J70" s="12">
        <v>1854</v>
      </c>
      <c r="K70" s="12">
        <f>F70*0.0304</f>
        <v>1520</v>
      </c>
      <c r="L70" s="12">
        <v>25</v>
      </c>
      <c r="M70" s="12">
        <f>I70+J70+K70+L70</f>
        <v>4834</v>
      </c>
      <c r="N70" s="14">
        <f>H70-M70</f>
        <v>45166</v>
      </c>
    </row>
    <row r="71" spans="1:14" s="2" customFormat="1" ht="36" customHeight="1" x14ac:dyDescent="0.2">
      <c r="A71" s="46">
        <f t="shared" si="3"/>
        <v>59</v>
      </c>
      <c r="B71" s="39" t="s">
        <v>161</v>
      </c>
      <c r="C71" s="39" t="s">
        <v>93</v>
      </c>
      <c r="D71" s="39" t="s">
        <v>17</v>
      </c>
      <c r="E71" s="39" t="s">
        <v>87</v>
      </c>
      <c r="F71" s="12">
        <v>1166.67</v>
      </c>
      <c r="G71" s="13">
        <v>0</v>
      </c>
      <c r="H71" s="12">
        <v>1166.67</v>
      </c>
      <c r="I71" s="12">
        <f>F71*0.0287</f>
        <v>33.483429000000001</v>
      </c>
      <c r="J71" s="13">
        <v>0</v>
      </c>
      <c r="K71" s="12">
        <f>F71*0.0304</f>
        <v>35.466768000000002</v>
      </c>
      <c r="L71" s="13">
        <v>25</v>
      </c>
      <c r="M71" s="12">
        <f>I71+J71+K71+L71</f>
        <v>93.950197000000003</v>
      </c>
      <c r="N71" s="14">
        <f>H71-M71</f>
        <v>1072.719803</v>
      </c>
    </row>
    <row r="72" spans="1:14" s="2" customFormat="1" ht="36" customHeight="1" x14ac:dyDescent="0.2">
      <c r="A72" s="46">
        <f t="shared" si="3"/>
        <v>60</v>
      </c>
      <c r="B72" s="39" t="s">
        <v>121</v>
      </c>
      <c r="C72" s="39" t="s">
        <v>247</v>
      </c>
      <c r="D72" s="39" t="s">
        <v>94</v>
      </c>
      <c r="E72" s="39" t="s">
        <v>84</v>
      </c>
      <c r="F72" s="12">
        <v>125000</v>
      </c>
      <c r="G72" s="13">
        <v>0</v>
      </c>
      <c r="H72" s="12">
        <v>125000</v>
      </c>
      <c r="I72" s="12">
        <f t="shared" si="11"/>
        <v>3587.5</v>
      </c>
      <c r="J72" s="12">
        <v>17985.990000000002</v>
      </c>
      <c r="K72" s="12">
        <f>F72*0.0304</f>
        <v>3800</v>
      </c>
      <c r="L72" s="13">
        <v>25</v>
      </c>
      <c r="M72" s="12">
        <f t="shared" si="14"/>
        <v>25398.49</v>
      </c>
      <c r="N72" s="14">
        <f t="shared" si="9"/>
        <v>99601.51</v>
      </c>
    </row>
    <row r="73" spans="1:14" s="2" customFormat="1" ht="36" customHeight="1" x14ac:dyDescent="0.2">
      <c r="A73" s="46">
        <f t="shared" si="3"/>
        <v>61</v>
      </c>
      <c r="B73" s="39" t="s">
        <v>14</v>
      </c>
      <c r="C73" s="39" t="s">
        <v>86</v>
      </c>
      <c r="D73" s="39" t="s">
        <v>15</v>
      </c>
      <c r="E73" s="39" t="s">
        <v>84</v>
      </c>
      <c r="F73" s="12">
        <v>75000</v>
      </c>
      <c r="G73" s="13">
        <v>0</v>
      </c>
      <c r="H73" s="12">
        <v>75000</v>
      </c>
      <c r="I73" s="12">
        <f t="shared" ref="I73:I128" si="16">F73*0.0287</f>
        <v>2152.5</v>
      </c>
      <c r="J73" s="12">
        <v>6071.35</v>
      </c>
      <c r="K73" s="12">
        <f t="shared" ref="K73:K128" si="17">F73*0.0304</f>
        <v>2280</v>
      </c>
      <c r="L73" s="12">
        <v>1215.1199999999999</v>
      </c>
      <c r="M73" s="12">
        <f t="shared" si="14"/>
        <v>11718.970000000001</v>
      </c>
      <c r="N73" s="14">
        <f t="shared" si="9"/>
        <v>63281.03</v>
      </c>
    </row>
    <row r="74" spans="1:14" s="2" customFormat="1" ht="36" customHeight="1" x14ac:dyDescent="0.2">
      <c r="A74" s="46">
        <f t="shared" si="3"/>
        <v>62</v>
      </c>
      <c r="B74" s="39" t="s">
        <v>19</v>
      </c>
      <c r="C74" s="39" t="s">
        <v>86</v>
      </c>
      <c r="D74" s="39" t="s">
        <v>11</v>
      </c>
      <c r="E74" s="39" t="s">
        <v>89</v>
      </c>
      <c r="F74" s="12">
        <v>22000</v>
      </c>
      <c r="G74" s="13">
        <v>0</v>
      </c>
      <c r="H74" s="12">
        <v>22000</v>
      </c>
      <c r="I74" s="12">
        <f t="shared" si="16"/>
        <v>631.4</v>
      </c>
      <c r="J74" s="13">
        <v>0</v>
      </c>
      <c r="K74" s="12">
        <f t="shared" si="17"/>
        <v>668.8</v>
      </c>
      <c r="L74" s="13">
        <v>25</v>
      </c>
      <c r="M74" s="12">
        <f t="shared" si="14"/>
        <v>1325.1999999999998</v>
      </c>
      <c r="N74" s="14">
        <f t="shared" si="9"/>
        <v>20674.8</v>
      </c>
    </row>
    <row r="75" spans="1:14" s="2" customFormat="1" ht="36" customHeight="1" x14ac:dyDescent="0.2">
      <c r="A75" s="46">
        <f t="shared" si="3"/>
        <v>63</v>
      </c>
      <c r="B75" s="39" t="s">
        <v>29</v>
      </c>
      <c r="C75" s="39" t="s">
        <v>86</v>
      </c>
      <c r="D75" s="39" t="s">
        <v>17</v>
      </c>
      <c r="E75" s="39" t="s">
        <v>87</v>
      </c>
      <c r="F75" s="12">
        <v>35000</v>
      </c>
      <c r="G75" s="13">
        <v>0</v>
      </c>
      <c r="H75" s="12">
        <v>35000</v>
      </c>
      <c r="I75" s="12">
        <f t="shared" si="16"/>
        <v>1004.5</v>
      </c>
      <c r="J75" s="13">
        <v>0</v>
      </c>
      <c r="K75" s="12">
        <f t="shared" si="17"/>
        <v>1064</v>
      </c>
      <c r="L75" s="13">
        <v>25</v>
      </c>
      <c r="M75" s="12">
        <f t="shared" si="14"/>
        <v>2093.5</v>
      </c>
      <c r="N75" s="14">
        <f t="shared" si="9"/>
        <v>32906.5</v>
      </c>
    </row>
    <row r="76" spans="1:14" s="2" customFormat="1" ht="36" customHeight="1" x14ac:dyDescent="0.2">
      <c r="A76" s="46">
        <f t="shared" si="3"/>
        <v>64</v>
      </c>
      <c r="B76" s="39" t="s">
        <v>31</v>
      </c>
      <c r="C76" s="39" t="s">
        <v>86</v>
      </c>
      <c r="D76" s="39" t="s">
        <v>32</v>
      </c>
      <c r="E76" s="39" t="s">
        <v>89</v>
      </c>
      <c r="F76" s="12">
        <v>23100</v>
      </c>
      <c r="G76" s="13">
        <v>0</v>
      </c>
      <c r="H76" s="12">
        <v>23100</v>
      </c>
      <c r="I76" s="12">
        <f t="shared" si="16"/>
        <v>662.97</v>
      </c>
      <c r="J76" s="13">
        <v>0</v>
      </c>
      <c r="K76" s="12">
        <f t="shared" si="17"/>
        <v>702.24</v>
      </c>
      <c r="L76" s="13">
        <v>25</v>
      </c>
      <c r="M76" s="12">
        <f t="shared" si="14"/>
        <v>1390.21</v>
      </c>
      <c r="N76" s="14">
        <f t="shared" si="9"/>
        <v>21709.79</v>
      </c>
    </row>
    <row r="77" spans="1:14" s="2" customFormat="1" ht="36" customHeight="1" x14ac:dyDescent="0.2">
      <c r="A77" s="46">
        <f t="shared" si="3"/>
        <v>65</v>
      </c>
      <c r="B77" s="39" t="s">
        <v>186</v>
      </c>
      <c r="C77" s="39" t="s">
        <v>86</v>
      </c>
      <c r="D77" s="39" t="s">
        <v>32</v>
      </c>
      <c r="E77" s="39" t="s">
        <v>89</v>
      </c>
      <c r="F77" s="12">
        <v>20000</v>
      </c>
      <c r="G77" s="13">
        <v>0</v>
      </c>
      <c r="H77" s="12">
        <v>20000</v>
      </c>
      <c r="I77" s="12">
        <f t="shared" si="16"/>
        <v>574</v>
      </c>
      <c r="J77" s="13">
        <v>0</v>
      </c>
      <c r="K77" s="12">
        <f t="shared" si="17"/>
        <v>608</v>
      </c>
      <c r="L77" s="13">
        <v>25</v>
      </c>
      <c r="M77" s="12">
        <f t="shared" ref="M77" si="18">I77+J77+K77+L77</f>
        <v>1207</v>
      </c>
      <c r="N77" s="14">
        <f t="shared" ref="N77:N134" si="19">H77-M77</f>
        <v>18793</v>
      </c>
    </row>
    <row r="78" spans="1:14" s="2" customFormat="1" ht="36" customHeight="1" x14ac:dyDescent="0.2">
      <c r="A78" s="46">
        <f t="shared" si="3"/>
        <v>66</v>
      </c>
      <c r="B78" s="39" t="s">
        <v>36</v>
      </c>
      <c r="C78" s="39" t="s">
        <v>86</v>
      </c>
      <c r="D78" s="39" t="s">
        <v>214</v>
      </c>
      <c r="E78" s="39" t="s">
        <v>87</v>
      </c>
      <c r="F78" s="12">
        <v>18500</v>
      </c>
      <c r="G78" s="13">
        <v>0</v>
      </c>
      <c r="H78" s="12">
        <v>18500</v>
      </c>
      <c r="I78" s="12">
        <f t="shared" si="16"/>
        <v>530.95000000000005</v>
      </c>
      <c r="J78" s="13">
        <v>0</v>
      </c>
      <c r="K78" s="12">
        <f t="shared" si="17"/>
        <v>562.4</v>
      </c>
      <c r="L78" s="13">
        <v>25</v>
      </c>
      <c r="M78" s="12">
        <f>I78+J78+K78+L78</f>
        <v>1118.3499999999999</v>
      </c>
      <c r="N78" s="14">
        <f t="shared" si="19"/>
        <v>17381.650000000001</v>
      </c>
    </row>
    <row r="79" spans="1:14" s="2" customFormat="1" ht="36" customHeight="1" x14ac:dyDescent="0.2">
      <c r="A79" s="46">
        <f t="shared" ref="A79:A142" si="20">A78+1</f>
        <v>67</v>
      </c>
      <c r="B79" s="39" t="s">
        <v>37</v>
      </c>
      <c r="C79" s="39" t="s">
        <v>86</v>
      </c>
      <c r="D79" s="39" t="s">
        <v>17</v>
      </c>
      <c r="E79" s="39" t="s">
        <v>87</v>
      </c>
      <c r="F79" s="12">
        <v>35000</v>
      </c>
      <c r="G79" s="13">
        <v>0</v>
      </c>
      <c r="H79" s="12">
        <v>35000</v>
      </c>
      <c r="I79" s="12">
        <f t="shared" si="16"/>
        <v>1004.5</v>
      </c>
      <c r="J79" s="13">
        <v>0</v>
      </c>
      <c r="K79" s="12">
        <f t="shared" si="17"/>
        <v>1064</v>
      </c>
      <c r="L79" s="13">
        <v>25</v>
      </c>
      <c r="M79" s="12">
        <f t="shared" ref="M79:M147" si="21">I79+J79+K79+L79</f>
        <v>2093.5</v>
      </c>
      <c r="N79" s="14">
        <f t="shared" si="19"/>
        <v>32906.5</v>
      </c>
    </row>
    <row r="80" spans="1:14" s="2" customFormat="1" ht="36" customHeight="1" x14ac:dyDescent="0.2">
      <c r="A80" s="46">
        <f t="shared" si="20"/>
        <v>68</v>
      </c>
      <c r="B80" s="39" t="s">
        <v>104</v>
      </c>
      <c r="C80" s="39" t="s">
        <v>86</v>
      </c>
      <c r="D80" s="39" t="s">
        <v>17</v>
      </c>
      <c r="E80" s="39" t="s">
        <v>87</v>
      </c>
      <c r="F80" s="12">
        <v>35000</v>
      </c>
      <c r="G80" s="13">
        <v>0</v>
      </c>
      <c r="H80" s="12">
        <v>35000</v>
      </c>
      <c r="I80" s="12">
        <f t="shared" si="16"/>
        <v>1004.5</v>
      </c>
      <c r="J80" s="13">
        <v>0</v>
      </c>
      <c r="K80" s="12">
        <f t="shared" si="17"/>
        <v>1064</v>
      </c>
      <c r="L80" s="13">
        <v>25</v>
      </c>
      <c r="M80" s="12">
        <f t="shared" si="21"/>
        <v>2093.5</v>
      </c>
      <c r="N80" s="14">
        <f t="shared" si="19"/>
        <v>32906.5</v>
      </c>
    </row>
    <row r="81" spans="1:14" s="2" customFormat="1" ht="36" customHeight="1" x14ac:dyDescent="0.2">
      <c r="A81" s="46">
        <f t="shared" si="20"/>
        <v>69</v>
      </c>
      <c r="B81" s="39" t="s">
        <v>166</v>
      </c>
      <c r="C81" s="39" t="s">
        <v>86</v>
      </c>
      <c r="D81" s="39" t="s">
        <v>17</v>
      </c>
      <c r="E81" s="39" t="s">
        <v>87</v>
      </c>
      <c r="F81" s="12">
        <v>35000</v>
      </c>
      <c r="G81" s="13">
        <v>0</v>
      </c>
      <c r="H81" s="12">
        <v>35000</v>
      </c>
      <c r="I81" s="12">
        <f t="shared" si="16"/>
        <v>1004.5</v>
      </c>
      <c r="J81" s="13">
        <v>0</v>
      </c>
      <c r="K81" s="12">
        <f t="shared" si="17"/>
        <v>1064</v>
      </c>
      <c r="L81" s="13">
        <v>25</v>
      </c>
      <c r="M81" s="12">
        <f t="shared" si="21"/>
        <v>2093.5</v>
      </c>
      <c r="N81" s="14">
        <f t="shared" si="19"/>
        <v>32906.5</v>
      </c>
    </row>
    <row r="82" spans="1:14" s="2" customFormat="1" ht="36" customHeight="1" x14ac:dyDescent="0.2">
      <c r="A82" s="46">
        <f t="shared" si="20"/>
        <v>70</v>
      </c>
      <c r="B82" s="39" t="s">
        <v>175</v>
      </c>
      <c r="C82" s="39" t="s">
        <v>86</v>
      </c>
      <c r="D82" s="39" t="s">
        <v>11</v>
      </c>
      <c r="E82" s="39" t="s">
        <v>89</v>
      </c>
      <c r="F82" s="12">
        <v>22000</v>
      </c>
      <c r="G82" s="13">
        <v>0</v>
      </c>
      <c r="H82" s="12">
        <v>22000</v>
      </c>
      <c r="I82" s="12">
        <f t="shared" si="16"/>
        <v>631.4</v>
      </c>
      <c r="J82" s="13">
        <v>0</v>
      </c>
      <c r="K82" s="12">
        <f t="shared" si="17"/>
        <v>668.8</v>
      </c>
      <c r="L82" s="13">
        <v>25</v>
      </c>
      <c r="M82" s="12">
        <f t="shared" si="21"/>
        <v>1325.1999999999998</v>
      </c>
      <c r="N82" s="14">
        <f t="shared" si="19"/>
        <v>20674.8</v>
      </c>
    </row>
    <row r="83" spans="1:14" s="2" customFormat="1" ht="36" customHeight="1" x14ac:dyDescent="0.2">
      <c r="A83" s="46">
        <f t="shared" si="20"/>
        <v>71</v>
      </c>
      <c r="B83" s="39" t="s">
        <v>41</v>
      </c>
      <c r="C83" s="39" t="s">
        <v>86</v>
      </c>
      <c r="D83" s="39" t="s">
        <v>215</v>
      </c>
      <c r="E83" s="39" t="s">
        <v>87</v>
      </c>
      <c r="F83" s="12">
        <v>45000</v>
      </c>
      <c r="G83" s="13">
        <v>0</v>
      </c>
      <c r="H83" s="12">
        <v>45000</v>
      </c>
      <c r="I83" s="12">
        <f t="shared" si="16"/>
        <v>1291.5</v>
      </c>
      <c r="J83" s="12">
        <v>0</v>
      </c>
      <c r="K83" s="12">
        <f t="shared" si="17"/>
        <v>1368</v>
      </c>
      <c r="L83" s="13">
        <v>25</v>
      </c>
      <c r="M83" s="12">
        <f t="shared" si="21"/>
        <v>2684.5</v>
      </c>
      <c r="N83" s="14">
        <f t="shared" si="19"/>
        <v>42315.5</v>
      </c>
    </row>
    <row r="84" spans="1:14" s="2" customFormat="1" ht="36" customHeight="1" x14ac:dyDescent="0.2">
      <c r="A84" s="46">
        <f t="shared" si="20"/>
        <v>72</v>
      </c>
      <c r="B84" s="39" t="s">
        <v>52</v>
      </c>
      <c r="C84" s="39" t="s">
        <v>86</v>
      </c>
      <c r="D84" s="39" t="s">
        <v>30</v>
      </c>
      <c r="E84" s="39" t="s">
        <v>87</v>
      </c>
      <c r="F84" s="12">
        <v>60000</v>
      </c>
      <c r="G84" s="13">
        <v>0</v>
      </c>
      <c r="H84" s="12">
        <v>60000</v>
      </c>
      <c r="I84" s="12">
        <f t="shared" si="16"/>
        <v>1722</v>
      </c>
      <c r="J84" s="12">
        <v>3486.68</v>
      </c>
      <c r="K84" s="12">
        <f t="shared" si="17"/>
        <v>1824</v>
      </c>
      <c r="L84" s="13">
        <v>25</v>
      </c>
      <c r="M84" s="12">
        <f t="shared" si="21"/>
        <v>7057.68</v>
      </c>
      <c r="N84" s="14">
        <f t="shared" si="19"/>
        <v>52942.32</v>
      </c>
    </row>
    <row r="85" spans="1:14" s="2" customFormat="1" ht="36" customHeight="1" x14ac:dyDescent="0.2">
      <c r="A85" s="46">
        <f t="shared" si="20"/>
        <v>73</v>
      </c>
      <c r="B85" s="39" t="s">
        <v>53</v>
      </c>
      <c r="C85" s="39" t="s">
        <v>86</v>
      </c>
      <c r="D85" s="39" t="s">
        <v>127</v>
      </c>
      <c r="E85" s="39" t="s">
        <v>84</v>
      </c>
      <c r="F85" s="12">
        <v>150000</v>
      </c>
      <c r="G85" s="13">
        <v>0</v>
      </c>
      <c r="H85" s="12">
        <v>150000</v>
      </c>
      <c r="I85" s="12">
        <f t="shared" si="16"/>
        <v>4305</v>
      </c>
      <c r="J85" s="12">
        <v>23981.99</v>
      </c>
      <c r="K85" s="12">
        <v>4098.53</v>
      </c>
      <c r="L85" s="13">
        <v>25</v>
      </c>
      <c r="M85" s="12">
        <f t="shared" si="21"/>
        <v>32410.52</v>
      </c>
      <c r="N85" s="14">
        <f t="shared" si="19"/>
        <v>117589.48</v>
      </c>
    </row>
    <row r="86" spans="1:14" s="2" customFormat="1" ht="36" customHeight="1" x14ac:dyDescent="0.2">
      <c r="A86" s="46">
        <f t="shared" si="20"/>
        <v>74</v>
      </c>
      <c r="B86" s="39" t="s">
        <v>142</v>
      </c>
      <c r="C86" s="39" t="s">
        <v>86</v>
      </c>
      <c r="D86" s="39" t="s">
        <v>201</v>
      </c>
      <c r="E86" s="39" t="s">
        <v>87</v>
      </c>
      <c r="F86" s="12">
        <v>35000</v>
      </c>
      <c r="G86" s="13">
        <v>0</v>
      </c>
      <c r="H86" s="12">
        <v>35000</v>
      </c>
      <c r="I86" s="12">
        <f t="shared" si="16"/>
        <v>1004.5</v>
      </c>
      <c r="J86" s="12">
        <v>0</v>
      </c>
      <c r="K86" s="12">
        <f t="shared" si="17"/>
        <v>1064</v>
      </c>
      <c r="L86" s="13">
        <v>25</v>
      </c>
      <c r="M86" s="12">
        <f t="shared" ref="M86" si="22">I86+J86+K86+L86</f>
        <v>2093.5</v>
      </c>
      <c r="N86" s="14">
        <f t="shared" si="19"/>
        <v>32906.5</v>
      </c>
    </row>
    <row r="87" spans="1:14" s="2" customFormat="1" ht="36" customHeight="1" x14ac:dyDescent="0.2">
      <c r="A87" s="46">
        <f t="shared" si="20"/>
        <v>75</v>
      </c>
      <c r="B87" s="39" t="s">
        <v>176</v>
      </c>
      <c r="C87" s="39" t="s">
        <v>86</v>
      </c>
      <c r="D87" s="39" t="s">
        <v>22</v>
      </c>
      <c r="E87" s="39" t="s">
        <v>89</v>
      </c>
      <c r="F87" s="12">
        <v>16500</v>
      </c>
      <c r="G87" s="13">
        <v>0</v>
      </c>
      <c r="H87" s="12">
        <v>16500</v>
      </c>
      <c r="I87" s="12">
        <f t="shared" si="16"/>
        <v>473.55</v>
      </c>
      <c r="J87" s="13">
        <v>0</v>
      </c>
      <c r="K87" s="12">
        <f t="shared" si="17"/>
        <v>501.6</v>
      </c>
      <c r="L87" s="13">
        <v>25</v>
      </c>
      <c r="M87" s="12">
        <f t="shared" si="21"/>
        <v>1000.1500000000001</v>
      </c>
      <c r="N87" s="14">
        <f t="shared" si="19"/>
        <v>15499.85</v>
      </c>
    </row>
    <row r="88" spans="1:14" s="2" customFormat="1" ht="36" customHeight="1" x14ac:dyDescent="0.2">
      <c r="A88" s="46">
        <f t="shared" si="20"/>
        <v>76</v>
      </c>
      <c r="B88" s="39" t="s">
        <v>54</v>
      </c>
      <c r="C88" s="39" t="s">
        <v>86</v>
      </c>
      <c r="D88" s="39" t="s">
        <v>22</v>
      </c>
      <c r="E88" s="39" t="s">
        <v>89</v>
      </c>
      <c r="F88" s="12">
        <v>16500</v>
      </c>
      <c r="G88" s="13">
        <v>0</v>
      </c>
      <c r="H88" s="12">
        <v>16500</v>
      </c>
      <c r="I88" s="12">
        <f t="shared" si="16"/>
        <v>473.55</v>
      </c>
      <c r="J88" s="13">
        <v>0</v>
      </c>
      <c r="K88" s="12">
        <f t="shared" si="17"/>
        <v>501.6</v>
      </c>
      <c r="L88" s="13">
        <v>25</v>
      </c>
      <c r="M88" s="12">
        <f t="shared" si="21"/>
        <v>1000.1500000000001</v>
      </c>
      <c r="N88" s="14">
        <f t="shared" si="19"/>
        <v>15499.85</v>
      </c>
    </row>
    <row r="89" spans="1:14" s="2" customFormat="1" ht="36" customHeight="1" x14ac:dyDescent="0.2">
      <c r="A89" s="46">
        <f t="shared" si="20"/>
        <v>77</v>
      </c>
      <c r="B89" s="39" t="s">
        <v>55</v>
      </c>
      <c r="C89" s="39" t="s">
        <v>86</v>
      </c>
      <c r="D89" s="39" t="s">
        <v>22</v>
      </c>
      <c r="E89" s="39" t="s">
        <v>89</v>
      </c>
      <c r="F89" s="12">
        <v>16500</v>
      </c>
      <c r="G89" s="13">
        <v>0</v>
      </c>
      <c r="H89" s="12">
        <v>16500</v>
      </c>
      <c r="I89" s="12">
        <f t="shared" si="16"/>
        <v>473.55</v>
      </c>
      <c r="J89" s="13">
        <v>0</v>
      </c>
      <c r="K89" s="12">
        <f t="shared" si="17"/>
        <v>501.6</v>
      </c>
      <c r="L89" s="13">
        <v>25</v>
      </c>
      <c r="M89" s="12">
        <f t="shared" si="21"/>
        <v>1000.1500000000001</v>
      </c>
      <c r="N89" s="14">
        <f t="shared" si="19"/>
        <v>15499.85</v>
      </c>
    </row>
    <row r="90" spans="1:14" s="2" customFormat="1" ht="36" customHeight="1" x14ac:dyDescent="0.2">
      <c r="A90" s="46">
        <f t="shared" si="20"/>
        <v>78</v>
      </c>
      <c r="B90" s="39" t="s">
        <v>56</v>
      </c>
      <c r="C90" s="39" t="s">
        <v>86</v>
      </c>
      <c r="D90" s="39" t="s">
        <v>11</v>
      </c>
      <c r="E90" s="39" t="s">
        <v>89</v>
      </c>
      <c r="F90" s="12">
        <v>22000</v>
      </c>
      <c r="G90" s="13">
        <v>0</v>
      </c>
      <c r="H90" s="12">
        <v>22000</v>
      </c>
      <c r="I90" s="12">
        <f t="shared" si="16"/>
        <v>631.4</v>
      </c>
      <c r="J90" s="13">
        <v>0</v>
      </c>
      <c r="K90" s="12">
        <f t="shared" si="17"/>
        <v>668.8</v>
      </c>
      <c r="L90" s="13">
        <v>25</v>
      </c>
      <c r="M90" s="12">
        <f t="shared" si="21"/>
        <v>1325.1999999999998</v>
      </c>
      <c r="N90" s="14">
        <f t="shared" si="19"/>
        <v>20674.8</v>
      </c>
    </row>
    <row r="91" spans="1:14" s="2" customFormat="1" ht="36" customHeight="1" x14ac:dyDescent="0.2">
      <c r="A91" s="46">
        <f t="shared" si="20"/>
        <v>79</v>
      </c>
      <c r="B91" s="39" t="s">
        <v>59</v>
      </c>
      <c r="C91" s="39" t="s">
        <v>86</v>
      </c>
      <c r="D91" s="39" t="s">
        <v>11</v>
      </c>
      <c r="E91" s="39" t="s">
        <v>89</v>
      </c>
      <c r="F91" s="12">
        <v>22000</v>
      </c>
      <c r="G91" s="13">
        <v>0</v>
      </c>
      <c r="H91" s="12">
        <v>22000</v>
      </c>
      <c r="I91" s="12">
        <f t="shared" si="16"/>
        <v>631.4</v>
      </c>
      <c r="J91" s="13">
        <v>0</v>
      </c>
      <c r="K91" s="12">
        <f t="shared" si="17"/>
        <v>668.8</v>
      </c>
      <c r="L91" s="13">
        <v>25</v>
      </c>
      <c r="M91" s="12">
        <f t="shared" si="21"/>
        <v>1325.1999999999998</v>
      </c>
      <c r="N91" s="14">
        <f t="shared" si="19"/>
        <v>20674.8</v>
      </c>
    </row>
    <row r="92" spans="1:14" s="2" customFormat="1" ht="36" customHeight="1" x14ac:dyDescent="0.2">
      <c r="A92" s="46">
        <f t="shared" si="20"/>
        <v>80</v>
      </c>
      <c r="B92" s="39" t="s">
        <v>190</v>
      </c>
      <c r="C92" s="39" t="s">
        <v>86</v>
      </c>
      <c r="D92" s="39" t="s">
        <v>61</v>
      </c>
      <c r="E92" s="39" t="s">
        <v>87</v>
      </c>
      <c r="F92" s="12">
        <v>1500</v>
      </c>
      <c r="G92" s="13">
        <v>0</v>
      </c>
      <c r="H92" s="12">
        <v>1500</v>
      </c>
      <c r="I92" s="12">
        <f t="shared" si="16"/>
        <v>43.05</v>
      </c>
      <c r="J92" s="12">
        <v>0</v>
      </c>
      <c r="K92" s="12">
        <f t="shared" si="17"/>
        <v>45.6</v>
      </c>
      <c r="L92" s="13">
        <v>25</v>
      </c>
      <c r="M92" s="12">
        <f t="shared" si="21"/>
        <v>113.65</v>
      </c>
      <c r="N92" s="14">
        <f t="shared" si="19"/>
        <v>1386.35</v>
      </c>
    </row>
    <row r="93" spans="1:14" s="2" customFormat="1" ht="36" customHeight="1" x14ac:dyDescent="0.2">
      <c r="A93" s="46">
        <f t="shared" si="20"/>
        <v>81</v>
      </c>
      <c r="B93" s="39" t="s">
        <v>62</v>
      </c>
      <c r="C93" s="39" t="s">
        <v>86</v>
      </c>
      <c r="D93" s="39" t="s">
        <v>22</v>
      </c>
      <c r="E93" s="39" t="s">
        <v>89</v>
      </c>
      <c r="F93" s="12">
        <v>16500</v>
      </c>
      <c r="G93" s="13">
        <v>0</v>
      </c>
      <c r="H93" s="12">
        <v>16500</v>
      </c>
      <c r="I93" s="12">
        <f t="shared" si="16"/>
        <v>473.55</v>
      </c>
      <c r="J93" s="13">
        <v>0</v>
      </c>
      <c r="K93" s="12">
        <f t="shared" si="17"/>
        <v>501.6</v>
      </c>
      <c r="L93" s="13">
        <v>25</v>
      </c>
      <c r="M93" s="12">
        <f t="shared" si="21"/>
        <v>1000.1500000000001</v>
      </c>
      <c r="N93" s="14">
        <f t="shared" si="19"/>
        <v>15499.85</v>
      </c>
    </row>
    <row r="94" spans="1:14" s="2" customFormat="1" ht="36" customHeight="1" x14ac:dyDescent="0.2">
      <c r="A94" s="46">
        <f t="shared" si="20"/>
        <v>82</v>
      </c>
      <c r="B94" s="39" t="s">
        <v>63</v>
      </c>
      <c r="C94" s="39" t="s">
        <v>86</v>
      </c>
      <c r="D94" s="39" t="s">
        <v>216</v>
      </c>
      <c r="E94" s="39" t="s">
        <v>87</v>
      </c>
      <c r="F94" s="12">
        <v>17500</v>
      </c>
      <c r="G94" s="13">
        <v>0</v>
      </c>
      <c r="H94" s="12">
        <v>17500</v>
      </c>
      <c r="I94" s="12">
        <f t="shared" si="16"/>
        <v>502.25</v>
      </c>
      <c r="J94" s="13">
        <v>0</v>
      </c>
      <c r="K94" s="12">
        <f t="shared" si="17"/>
        <v>532</v>
      </c>
      <c r="L94" s="13">
        <v>25</v>
      </c>
      <c r="M94" s="12">
        <f t="shared" si="21"/>
        <v>1059.25</v>
      </c>
      <c r="N94" s="14">
        <f t="shared" si="19"/>
        <v>16440.75</v>
      </c>
    </row>
    <row r="95" spans="1:14" s="2" customFormat="1" ht="36" customHeight="1" x14ac:dyDescent="0.2">
      <c r="A95" s="46">
        <f t="shared" si="20"/>
        <v>83</v>
      </c>
      <c r="B95" s="39" t="s">
        <v>109</v>
      </c>
      <c r="C95" s="39" t="s">
        <v>86</v>
      </c>
      <c r="D95" s="39" t="s">
        <v>217</v>
      </c>
      <c r="E95" s="39" t="s">
        <v>87</v>
      </c>
      <c r="F95" s="12">
        <v>22000</v>
      </c>
      <c r="G95" s="13">
        <v>0</v>
      </c>
      <c r="H95" s="12">
        <v>22000</v>
      </c>
      <c r="I95" s="12">
        <f t="shared" si="16"/>
        <v>631.4</v>
      </c>
      <c r="J95" s="13">
        <v>0</v>
      </c>
      <c r="K95" s="12">
        <f t="shared" si="17"/>
        <v>668.8</v>
      </c>
      <c r="L95" s="13">
        <v>25</v>
      </c>
      <c r="M95" s="12">
        <f t="shared" si="21"/>
        <v>1325.1999999999998</v>
      </c>
      <c r="N95" s="14">
        <f t="shared" si="19"/>
        <v>20674.8</v>
      </c>
    </row>
    <row r="96" spans="1:14" s="2" customFormat="1" ht="36" customHeight="1" x14ac:dyDescent="0.2">
      <c r="A96" s="46">
        <f t="shared" si="20"/>
        <v>84</v>
      </c>
      <c r="B96" s="39" t="s">
        <v>112</v>
      </c>
      <c r="C96" s="39" t="s">
        <v>86</v>
      </c>
      <c r="D96" s="39" t="s">
        <v>22</v>
      </c>
      <c r="E96" s="39" t="s">
        <v>89</v>
      </c>
      <c r="F96" s="12">
        <v>16500</v>
      </c>
      <c r="G96" s="13">
        <v>0</v>
      </c>
      <c r="H96" s="12">
        <v>16500</v>
      </c>
      <c r="I96" s="12">
        <f t="shared" si="16"/>
        <v>473.55</v>
      </c>
      <c r="J96" s="13">
        <v>0</v>
      </c>
      <c r="K96" s="12">
        <f t="shared" si="17"/>
        <v>501.6</v>
      </c>
      <c r="L96" s="13">
        <v>25</v>
      </c>
      <c r="M96" s="12">
        <f t="shared" si="21"/>
        <v>1000.1500000000001</v>
      </c>
      <c r="N96" s="14">
        <f t="shared" si="19"/>
        <v>15499.85</v>
      </c>
    </row>
    <row r="97" spans="1:14" s="2" customFormat="1" ht="30" customHeight="1" x14ac:dyDescent="0.2">
      <c r="A97" s="46">
        <f t="shared" si="20"/>
        <v>85</v>
      </c>
      <c r="B97" s="39" t="s">
        <v>114</v>
      </c>
      <c r="C97" s="39" t="s">
        <v>86</v>
      </c>
      <c r="D97" s="39" t="s">
        <v>115</v>
      </c>
      <c r="E97" s="39" t="s">
        <v>89</v>
      </c>
      <c r="F97" s="12">
        <v>22000</v>
      </c>
      <c r="G97" s="13">
        <v>0</v>
      </c>
      <c r="H97" s="12">
        <v>22000</v>
      </c>
      <c r="I97" s="12">
        <f t="shared" si="16"/>
        <v>631.4</v>
      </c>
      <c r="J97" s="13">
        <v>0</v>
      </c>
      <c r="K97" s="12">
        <f t="shared" si="17"/>
        <v>668.8</v>
      </c>
      <c r="L97" s="13">
        <v>25</v>
      </c>
      <c r="M97" s="12">
        <f t="shared" si="21"/>
        <v>1325.1999999999998</v>
      </c>
      <c r="N97" s="14">
        <f t="shared" si="19"/>
        <v>20674.8</v>
      </c>
    </row>
    <row r="98" spans="1:14" s="2" customFormat="1" ht="30" customHeight="1" x14ac:dyDescent="0.2">
      <c r="A98" s="46">
        <f t="shared" si="20"/>
        <v>86</v>
      </c>
      <c r="B98" s="39" t="s">
        <v>183</v>
      </c>
      <c r="C98" s="39" t="s">
        <v>86</v>
      </c>
      <c r="D98" s="39" t="s">
        <v>22</v>
      </c>
      <c r="E98" s="39" t="s">
        <v>89</v>
      </c>
      <c r="F98" s="12">
        <v>16500</v>
      </c>
      <c r="G98" s="13">
        <v>0</v>
      </c>
      <c r="H98" s="12">
        <v>16500</v>
      </c>
      <c r="I98" s="12">
        <f t="shared" si="16"/>
        <v>473.55</v>
      </c>
      <c r="J98" s="13">
        <v>0</v>
      </c>
      <c r="K98" s="12">
        <f t="shared" si="17"/>
        <v>501.6</v>
      </c>
      <c r="L98" s="13">
        <v>25</v>
      </c>
      <c r="M98" s="12">
        <f t="shared" si="21"/>
        <v>1000.1500000000001</v>
      </c>
      <c r="N98" s="14">
        <f t="shared" si="19"/>
        <v>15499.85</v>
      </c>
    </row>
    <row r="99" spans="1:14" s="2" customFormat="1" ht="36" customHeight="1" x14ac:dyDescent="0.2">
      <c r="A99" s="46">
        <f t="shared" si="20"/>
        <v>87</v>
      </c>
      <c r="B99" s="39" t="s">
        <v>185</v>
      </c>
      <c r="C99" s="39" t="s">
        <v>86</v>
      </c>
      <c r="D99" s="39" t="s">
        <v>22</v>
      </c>
      <c r="E99" s="39" t="s">
        <v>89</v>
      </c>
      <c r="F99" s="12">
        <v>16500</v>
      </c>
      <c r="G99" s="13">
        <v>0</v>
      </c>
      <c r="H99" s="12">
        <v>16500</v>
      </c>
      <c r="I99" s="12">
        <f t="shared" si="16"/>
        <v>473.55</v>
      </c>
      <c r="J99" s="13">
        <v>0</v>
      </c>
      <c r="K99" s="12">
        <f t="shared" si="17"/>
        <v>501.6</v>
      </c>
      <c r="L99" s="13">
        <v>25</v>
      </c>
      <c r="M99" s="12">
        <f t="shared" ref="M99" si="23">I99+J99+K99+L99</f>
        <v>1000.1500000000001</v>
      </c>
      <c r="N99" s="14">
        <f t="shared" si="19"/>
        <v>15499.85</v>
      </c>
    </row>
    <row r="100" spans="1:14" s="2" customFormat="1" ht="36" customHeight="1" x14ac:dyDescent="0.2">
      <c r="A100" s="46">
        <f t="shared" si="20"/>
        <v>88</v>
      </c>
      <c r="B100" s="39" t="s">
        <v>188</v>
      </c>
      <c r="C100" s="39" t="s">
        <v>86</v>
      </c>
      <c r="D100" s="39" t="s">
        <v>22</v>
      </c>
      <c r="E100" s="39" t="s">
        <v>89</v>
      </c>
      <c r="F100" s="12">
        <v>16500</v>
      </c>
      <c r="G100" s="13">
        <v>0</v>
      </c>
      <c r="H100" s="12">
        <v>16500</v>
      </c>
      <c r="I100" s="12">
        <f t="shared" si="16"/>
        <v>473.55</v>
      </c>
      <c r="J100" s="13">
        <v>0</v>
      </c>
      <c r="K100" s="12">
        <f t="shared" si="17"/>
        <v>501.6</v>
      </c>
      <c r="L100" s="13">
        <v>25</v>
      </c>
      <c r="M100" s="12">
        <f t="shared" ref="M100" si="24">I100+J100+K100+L100</f>
        <v>1000.1500000000001</v>
      </c>
      <c r="N100" s="14">
        <f t="shared" si="19"/>
        <v>15499.85</v>
      </c>
    </row>
    <row r="101" spans="1:14" s="2" customFormat="1" ht="36" customHeight="1" x14ac:dyDescent="0.2">
      <c r="A101" s="46">
        <f t="shared" si="20"/>
        <v>89</v>
      </c>
      <c r="B101" s="39" t="s">
        <v>192</v>
      </c>
      <c r="C101" s="39" t="s">
        <v>86</v>
      </c>
      <c r="D101" s="39" t="s">
        <v>193</v>
      </c>
      <c r="E101" s="39" t="s">
        <v>89</v>
      </c>
      <c r="F101" s="12">
        <v>20000</v>
      </c>
      <c r="G101" s="13">
        <v>0</v>
      </c>
      <c r="H101" s="12">
        <v>20000</v>
      </c>
      <c r="I101" s="12">
        <f t="shared" si="16"/>
        <v>574</v>
      </c>
      <c r="J101" s="13">
        <v>0</v>
      </c>
      <c r="K101" s="12">
        <f t="shared" si="17"/>
        <v>608</v>
      </c>
      <c r="L101" s="13">
        <v>25</v>
      </c>
      <c r="M101" s="12">
        <f t="shared" ref="M101" si="25">I101+J101+K101+L101</f>
        <v>1207</v>
      </c>
      <c r="N101" s="14">
        <f t="shared" si="19"/>
        <v>18793</v>
      </c>
    </row>
    <row r="102" spans="1:14" s="2" customFormat="1" ht="36" customHeight="1" x14ac:dyDescent="0.2">
      <c r="A102" s="46">
        <f t="shared" si="20"/>
        <v>90</v>
      </c>
      <c r="B102" s="39" t="s">
        <v>195</v>
      </c>
      <c r="C102" s="39" t="s">
        <v>86</v>
      </c>
      <c r="D102" s="39" t="s">
        <v>196</v>
      </c>
      <c r="E102" s="39" t="s">
        <v>89</v>
      </c>
      <c r="F102" s="12">
        <v>15000</v>
      </c>
      <c r="G102" s="13">
        <v>0</v>
      </c>
      <c r="H102" s="12">
        <v>15000</v>
      </c>
      <c r="I102" s="12">
        <f t="shared" si="16"/>
        <v>430.5</v>
      </c>
      <c r="J102" s="13">
        <v>0</v>
      </c>
      <c r="K102" s="12">
        <f t="shared" si="17"/>
        <v>456</v>
      </c>
      <c r="L102" s="13">
        <v>25</v>
      </c>
      <c r="M102" s="12">
        <f t="shared" ref="M102" si="26">I102+J102+K102+L102</f>
        <v>911.5</v>
      </c>
      <c r="N102" s="14">
        <f t="shared" si="19"/>
        <v>14088.5</v>
      </c>
    </row>
    <row r="103" spans="1:14" s="2" customFormat="1" ht="36" customHeight="1" x14ac:dyDescent="0.2">
      <c r="A103" s="46">
        <f t="shared" si="20"/>
        <v>91</v>
      </c>
      <c r="B103" s="39" t="s">
        <v>116</v>
      </c>
      <c r="C103" s="39" t="s">
        <v>86</v>
      </c>
      <c r="D103" s="39" t="s">
        <v>58</v>
      </c>
      <c r="E103" s="39" t="s">
        <v>87</v>
      </c>
      <c r="F103" s="12">
        <v>35000</v>
      </c>
      <c r="G103" s="13">
        <v>0</v>
      </c>
      <c r="H103" s="12">
        <v>35000</v>
      </c>
      <c r="I103" s="12">
        <f t="shared" si="16"/>
        <v>1004.5</v>
      </c>
      <c r="J103" s="12">
        <v>0</v>
      </c>
      <c r="K103" s="12">
        <f t="shared" si="17"/>
        <v>1064</v>
      </c>
      <c r="L103" s="13">
        <v>25</v>
      </c>
      <c r="M103" s="12">
        <f t="shared" si="21"/>
        <v>2093.5</v>
      </c>
      <c r="N103" s="14">
        <f t="shared" si="19"/>
        <v>32906.5</v>
      </c>
    </row>
    <row r="104" spans="1:14" s="2" customFormat="1" ht="36" customHeight="1" x14ac:dyDescent="0.2">
      <c r="A104" s="46">
        <f t="shared" si="20"/>
        <v>92</v>
      </c>
      <c r="B104" s="39" t="s">
        <v>187</v>
      </c>
      <c r="C104" s="39" t="s">
        <v>86</v>
      </c>
      <c r="D104" s="39" t="s">
        <v>58</v>
      </c>
      <c r="E104" s="39" t="s">
        <v>87</v>
      </c>
      <c r="F104" s="12">
        <v>16500</v>
      </c>
      <c r="G104" s="13">
        <v>0</v>
      </c>
      <c r="H104" s="12">
        <v>16500</v>
      </c>
      <c r="I104" s="12">
        <f t="shared" si="16"/>
        <v>473.55</v>
      </c>
      <c r="J104" s="12">
        <v>0</v>
      </c>
      <c r="K104" s="12">
        <f t="shared" si="17"/>
        <v>501.6</v>
      </c>
      <c r="L104" s="13">
        <v>25</v>
      </c>
      <c r="M104" s="12">
        <f t="shared" ref="M104:M105" si="27">I104+J104+K104+L104</f>
        <v>1000.1500000000001</v>
      </c>
      <c r="N104" s="14">
        <f t="shared" si="19"/>
        <v>15499.85</v>
      </c>
    </row>
    <row r="105" spans="1:14" s="2" customFormat="1" ht="36" customHeight="1" x14ac:dyDescent="0.2">
      <c r="A105" s="46">
        <f t="shared" si="20"/>
        <v>93</v>
      </c>
      <c r="B105" s="39" t="s">
        <v>224</v>
      </c>
      <c r="C105" s="39" t="s">
        <v>86</v>
      </c>
      <c r="D105" s="39" t="s">
        <v>22</v>
      </c>
      <c r="E105" s="39" t="s">
        <v>89</v>
      </c>
      <c r="F105" s="12">
        <v>16500</v>
      </c>
      <c r="G105" s="13">
        <v>0</v>
      </c>
      <c r="H105" s="12">
        <v>16500</v>
      </c>
      <c r="I105" s="12">
        <f t="shared" si="16"/>
        <v>473.55</v>
      </c>
      <c r="J105" s="13">
        <v>0</v>
      </c>
      <c r="K105" s="12">
        <f t="shared" si="17"/>
        <v>501.6</v>
      </c>
      <c r="L105" s="13">
        <v>25</v>
      </c>
      <c r="M105" s="12">
        <f t="shared" si="27"/>
        <v>1000.1500000000001</v>
      </c>
      <c r="N105" s="14">
        <f t="shared" si="19"/>
        <v>15499.85</v>
      </c>
    </row>
    <row r="106" spans="1:14" s="2" customFormat="1" ht="36" customHeight="1" x14ac:dyDescent="0.2">
      <c r="A106" s="46">
        <f t="shared" si="20"/>
        <v>94</v>
      </c>
      <c r="B106" s="39" t="s">
        <v>39</v>
      </c>
      <c r="C106" s="39" t="s">
        <v>95</v>
      </c>
      <c r="D106" s="39" t="s">
        <v>17</v>
      </c>
      <c r="E106" s="39" t="s">
        <v>87</v>
      </c>
      <c r="F106" s="12">
        <v>35000</v>
      </c>
      <c r="G106" s="13">
        <v>0</v>
      </c>
      <c r="H106" s="12">
        <v>35000</v>
      </c>
      <c r="I106" s="12">
        <f t="shared" si="16"/>
        <v>1004.5</v>
      </c>
      <c r="J106" s="12">
        <v>0</v>
      </c>
      <c r="K106" s="12">
        <f t="shared" si="17"/>
        <v>1064</v>
      </c>
      <c r="L106" s="13">
        <v>25</v>
      </c>
      <c r="M106" s="12">
        <f t="shared" si="21"/>
        <v>2093.5</v>
      </c>
      <c r="N106" s="14">
        <f t="shared" si="19"/>
        <v>32906.5</v>
      </c>
    </row>
    <row r="107" spans="1:14" s="2" customFormat="1" ht="36" customHeight="1" x14ac:dyDescent="0.2">
      <c r="A107" s="46">
        <f t="shared" si="20"/>
        <v>95</v>
      </c>
      <c r="B107" s="39" t="s">
        <v>42</v>
      </c>
      <c r="C107" s="39" t="s">
        <v>95</v>
      </c>
      <c r="D107" s="39" t="s">
        <v>105</v>
      </c>
      <c r="E107" s="39" t="s">
        <v>87</v>
      </c>
      <c r="F107" s="12">
        <v>70000</v>
      </c>
      <c r="G107" s="13">
        <v>0</v>
      </c>
      <c r="H107" s="12">
        <v>70000</v>
      </c>
      <c r="I107" s="12">
        <f t="shared" si="16"/>
        <v>2009</v>
      </c>
      <c r="J107" s="12">
        <v>5368.48</v>
      </c>
      <c r="K107" s="12">
        <f t="shared" si="17"/>
        <v>2128</v>
      </c>
      <c r="L107" s="13">
        <v>25</v>
      </c>
      <c r="M107" s="12">
        <f t="shared" si="21"/>
        <v>9530.48</v>
      </c>
      <c r="N107" s="14">
        <f t="shared" si="19"/>
        <v>60469.520000000004</v>
      </c>
    </row>
    <row r="108" spans="1:14" s="2" customFormat="1" ht="36" customHeight="1" x14ac:dyDescent="0.2">
      <c r="A108" s="46">
        <f t="shared" si="20"/>
        <v>96</v>
      </c>
      <c r="B108" s="39" t="s">
        <v>189</v>
      </c>
      <c r="C108" s="39" t="s">
        <v>95</v>
      </c>
      <c r="D108" s="39" t="s">
        <v>105</v>
      </c>
      <c r="E108" s="39" t="s">
        <v>87</v>
      </c>
      <c r="F108" s="12">
        <v>1500</v>
      </c>
      <c r="G108" s="13">
        <v>0</v>
      </c>
      <c r="H108" s="12">
        <v>1500</v>
      </c>
      <c r="I108" s="12">
        <f t="shared" si="16"/>
        <v>43.05</v>
      </c>
      <c r="J108" s="12">
        <v>0</v>
      </c>
      <c r="K108" s="12">
        <f t="shared" si="17"/>
        <v>45.6</v>
      </c>
      <c r="L108" s="13">
        <v>1215.1199999999999</v>
      </c>
      <c r="M108" s="12">
        <f t="shared" ref="M108" si="28">I108+J108+K108+L108</f>
        <v>1303.77</v>
      </c>
      <c r="N108" s="14">
        <f t="shared" si="19"/>
        <v>196.23000000000002</v>
      </c>
    </row>
    <row r="109" spans="1:14" s="2" customFormat="1" ht="36" customHeight="1" x14ac:dyDescent="0.2">
      <c r="A109" s="46">
        <f t="shared" si="20"/>
        <v>97</v>
      </c>
      <c r="B109" s="39" t="s">
        <v>140</v>
      </c>
      <c r="C109" s="39" t="s">
        <v>95</v>
      </c>
      <c r="D109" s="39" t="s">
        <v>200</v>
      </c>
      <c r="E109" s="39" t="s">
        <v>87</v>
      </c>
      <c r="F109" s="12">
        <v>60000</v>
      </c>
      <c r="G109" s="13">
        <v>0</v>
      </c>
      <c r="H109" s="12">
        <v>60000</v>
      </c>
      <c r="I109" s="12">
        <f t="shared" si="16"/>
        <v>1722</v>
      </c>
      <c r="J109" s="12">
        <v>0</v>
      </c>
      <c r="K109" s="12">
        <f t="shared" si="17"/>
        <v>1824</v>
      </c>
      <c r="L109" s="13">
        <v>1215.1199999999999</v>
      </c>
      <c r="M109" s="12">
        <f t="shared" ref="M109" si="29">I109+J109+K109+L109</f>
        <v>4761.12</v>
      </c>
      <c r="N109" s="14">
        <f t="shared" si="19"/>
        <v>55238.879999999997</v>
      </c>
    </row>
    <row r="110" spans="1:14" s="2" customFormat="1" ht="36" customHeight="1" x14ac:dyDescent="0.2">
      <c r="A110" s="46">
        <f t="shared" si="20"/>
        <v>98</v>
      </c>
      <c r="B110" s="39" t="s">
        <v>44</v>
      </c>
      <c r="C110" s="39" t="s">
        <v>95</v>
      </c>
      <c r="D110" s="39" t="s">
        <v>45</v>
      </c>
      <c r="E110" s="39" t="s">
        <v>84</v>
      </c>
      <c r="F110" s="12">
        <v>60000</v>
      </c>
      <c r="G110" s="13">
        <v>0</v>
      </c>
      <c r="H110" s="12">
        <v>60000</v>
      </c>
      <c r="I110" s="12">
        <f t="shared" si="16"/>
        <v>1722</v>
      </c>
      <c r="J110" s="12">
        <v>2713.3</v>
      </c>
      <c r="K110" s="12">
        <f t="shared" si="17"/>
        <v>1824</v>
      </c>
      <c r="L110" s="12">
        <v>2405.2399999999998</v>
      </c>
      <c r="M110" s="12">
        <f t="shared" si="21"/>
        <v>8664.5400000000009</v>
      </c>
      <c r="N110" s="14">
        <f t="shared" si="19"/>
        <v>51335.46</v>
      </c>
    </row>
    <row r="111" spans="1:14" s="2" customFormat="1" ht="36" customHeight="1" x14ac:dyDescent="0.2">
      <c r="A111" s="46">
        <f t="shared" si="20"/>
        <v>99</v>
      </c>
      <c r="B111" s="39" t="s">
        <v>194</v>
      </c>
      <c r="C111" s="39" t="s">
        <v>95</v>
      </c>
      <c r="D111" s="39" t="s">
        <v>45</v>
      </c>
      <c r="E111" s="39" t="s">
        <v>87</v>
      </c>
      <c r="F111" s="12">
        <v>45000</v>
      </c>
      <c r="G111" s="13">
        <v>0</v>
      </c>
      <c r="H111" s="12">
        <v>45000</v>
      </c>
      <c r="I111" s="12">
        <f t="shared" si="16"/>
        <v>1291.5</v>
      </c>
      <c r="J111" s="12">
        <v>0</v>
      </c>
      <c r="K111" s="12">
        <f t="shared" si="17"/>
        <v>1368</v>
      </c>
      <c r="L111" s="12">
        <v>25</v>
      </c>
      <c r="M111" s="12">
        <f t="shared" ref="M111" si="30">I111+J111+K111+L111</f>
        <v>2684.5</v>
      </c>
      <c r="N111" s="14">
        <f t="shared" si="19"/>
        <v>42315.5</v>
      </c>
    </row>
    <row r="112" spans="1:14" s="2" customFormat="1" ht="36" customHeight="1" x14ac:dyDescent="0.2">
      <c r="A112" s="46">
        <f t="shared" si="20"/>
        <v>100</v>
      </c>
      <c r="B112" s="39" t="s">
        <v>170</v>
      </c>
      <c r="C112" s="39" t="s">
        <v>95</v>
      </c>
      <c r="D112" s="39" t="s">
        <v>49</v>
      </c>
      <c r="E112" s="39" t="s">
        <v>84</v>
      </c>
      <c r="F112" s="12">
        <v>125000</v>
      </c>
      <c r="G112" s="13">
        <v>0</v>
      </c>
      <c r="H112" s="12">
        <v>125000</v>
      </c>
      <c r="I112" s="12">
        <f t="shared" si="16"/>
        <v>3587.5</v>
      </c>
      <c r="J112" s="12">
        <v>17985.990000000002</v>
      </c>
      <c r="K112" s="12">
        <f t="shared" si="17"/>
        <v>3800</v>
      </c>
      <c r="L112" s="13">
        <v>25</v>
      </c>
      <c r="M112" s="12">
        <f t="shared" si="21"/>
        <v>25398.49</v>
      </c>
      <c r="N112" s="14">
        <f t="shared" si="19"/>
        <v>99601.51</v>
      </c>
    </row>
    <row r="113" spans="1:14" s="2" customFormat="1" ht="36" customHeight="1" x14ac:dyDescent="0.2">
      <c r="A113" s="46">
        <f t="shared" si="20"/>
        <v>101</v>
      </c>
      <c r="B113" s="39" t="s">
        <v>48</v>
      </c>
      <c r="C113" s="39" t="s">
        <v>95</v>
      </c>
      <c r="D113" s="39" t="s">
        <v>49</v>
      </c>
      <c r="E113" s="39" t="s">
        <v>87</v>
      </c>
      <c r="F113" s="12">
        <v>60000</v>
      </c>
      <c r="G113" s="13">
        <v>0</v>
      </c>
      <c r="H113" s="12">
        <v>60000</v>
      </c>
      <c r="I113" s="12">
        <f t="shared" si="16"/>
        <v>1722</v>
      </c>
      <c r="J113" s="12">
        <v>593.14</v>
      </c>
      <c r="K113" s="12">
        <f t="shared" si="17"/>
        <v>1824</v>
      </c>
      <c r="L113" s="13">
        <v>25</v>
      </c>
      <c r="M113" s="12">
        <f t="shared" si="21"/>
        <v>4164.1399999999994</v>
      </c>
      <c r="N113" s="14">
        <f t="shared" si="19"/>
        <v>55835.86</v>
      </c>
    </row>
    <row r="114" spans="1:14" s="2" customFormat="1" ht="36" customHeight="1" x14ac:dyDescent="0.2">
      <c r="A114" s="46">
        <f t="shared" si="20"/>
        <v>102</v>
      </c>
      <c r="B114" s="39" t="s">
        <v>228</v>
      </c>
      <c r="C114" s="39" t="s">
        <v>95</v>
      </c>
      <c r="D114" s="39" t="s">
        <v>49</v>
      </c>
      <c r="E114" s="39" t="s">
        <v>84</v>
      </c>
      <c r="F114" s="12">
        <v>50000</v>
      </c>
      <c r="G114" s="13">
        <v>0</v>
      </c>
      <c r="H114" s="12">
        <v>50000</v>
      </c>
      <c r="I114" s="12">
        <f t="shared" si="16"/>
        <v>1435</v>
      </c>
      <c r="J114" s="12">
        <v>1854</v>
      </c>
      <c r="K114" s="12">
        <f t="shared" si="17"/>
        <v>1520</v>
      </c>
      <c r="L114" s="12">
        <v>1399.76</v>
      </c>
      <c r="M114" s="12">
        <f t="shared" si="21"/>
        <v>6208.76</v>
      </c>
      <c r="N114" s="14">
        <f t="shared" si="19"/>
        <v>43791.24</v>
      </c>
    </row>
    <row r="115" spans="1:14" s="2" customFormat="1" ht="36" customHeight="1" x14ac:dyDescent="0.2">
      <c r="A115" s="46">
        <f t="shared" si="20"/>
        <v>103</v>
      </c>
      <c r="B115" s="39" t="s">
        <v>13</v>
      </c>
      <c r="C115" s="39" t="s">
        <v>90</v>
      </c>
      <c r="D115" s="39" t="s">
        <v>177</v>
      </c>
      <c r="E115" s="39" t="s">
        <v>87</v>
      </c>
      <c r="F115" s="12">
        <v>45000</v>
      </c>
      <c r="G115" s="13">
        <v>0</v>
      </c>
      <c r="H115" s="12">
        <v>45000</v>
      </c>
      <c r="I115" s="12">
        <f t="shared" si="16"/>
        <v>1291.5</v>
      </c>
      <c r="J115" s="12">
        <v>0</v>
      </c>
      <c r="K115" s="12">
        <f t="shared" si="17"/>
        <v>1368</v>
      </c>
      <c r="L115" s="13">
        <v>25</v>
      </c>
      <c r="M115" s="12">
        <f t="shared" si="21"/>
        <v>2684.5</v>
      </c>
      <c r="N115" s="14">
        <f t="shared" si="19"/>
        <v>42315.5</v>
      </c>
    </row>
    <row r="116" spans="1:14" s="2" customFormat="1" ht="36" customHeight="1" x14ac:dyDescent="0.2">
      <c r="A116" s="46">
        <f t="shared" si="20"/>
        <v>104</v>
      </c>
      <c r="B116" s="39" t="s">
        <v>18</v>
      </c>
      <c r="C116" s="39" t="s">
        <v>90</v>
      </c>
      <c r="D116" s="39" t="s">
        <v>191</v>
      </c>
      <c r="E116" s="39" t="s">
        <v>87</v>
      </c>
      <c r="F116" s="12">
        <v>45000</v>
      </c>
      <c r="G116" s="13">
        <v>0</v>
      </c>
      <c r="H116" s="12">
        <v>45000</v>
      </c>
      <c r="I116" s="12">
        <f t="shared" si="16"/>
        <v>1291.5</v>
      </c>
      <c r="J116" s="12">
        <v>0</v>
      </c>
      <c r="K116" s="12">
        <f t="shared" si="17"/>
        <v>1368</v>
      </c>
      <c r="L116" s="13">
        <v>25</v>
      </c>
      <c r="M116" s="12">
        <f t="shared" si="21"/>
        <v>2684.5</v>
      </c>
      <c r="N116" s="14">
        <f t="shared" si="19"/>
        <v>42315.5</v>
      </c>
    </row>
    <row r="117" spans="1:14" s="2" customFormat="1" ht="36" customHeight="1" x14ac:dyDescent="0.2">
      <c r="A117" s="46">
        <f t="shared" si="20"/>
        <v>105</v>
      </c>
      <c r="B117" s="39" t="s">
        <v>167</v>
      </c>
      <c r="C117" s="39" t="s">
        <v>90</v>
      </c>
      <c r="D117" s="39" t="s">
        <v>177</v>
      </c>
      <c r="E117" s="39" t="s">
        <v>84</v>
      </c>
      <c r="F117" s="12">
        <v>45000</v>
      </c>
      <c r="G117" s="13">
        <v>0</v>
      </c>
      <c r="H117" s="12">
        <v>45000</v>
      </c>
      <c r="I117" s="12">
        <f t="shared" si="16"/>
        <v>1291.5</v>
      </c>
      <c r="J117" s="12">
        <v>0</v>
      </c>
      <c r="K117" s="12">
        <f t="shared" si="17"/>
        <v>1368</v>
      </c>
      <c r="L117" s="12">
        <v>1215.1199999999999</v>
      </c>
      <c r="M117" s="12">
        <f t="shared" si="21"/>
        <v>3874.62</v>
      </c>
      <c r="N117" s="14">
        <f t="shared" si="19"/>
        <v>41125.379999999997</v>
      </c>
    </row>
    <row r="118" spans="1:14" s="2" customFormat="1" ht="36" customHeight="1" x14ac:dyDescent="0.2">
      <c r="A118" s="46">
        <f t="shared" si="20"/>
        <v>106</v>
      </c>
      <c r="B118" s="39" t="s">
        <v>25</v>
      </c>
      <c r="C118" s="39" t="s">
        <v>90</v>
      </c>
      <c r="D118" s="39" t="s">
        <v>133</v>
      </c>
      <c r="E118" s="39" t="s">
        <v>84</v>
      </c>
      <c r="F118" s="12">
        <v>60000</v>
      </c>
      <c r="G118" s="13">
        <v>0</v>
      </c>
      <c r="H118" s="12">
        <v>60000</v>
      </c>
      <c r="I118" s="12">
        <f t="shared" si="16"/>
        <v>1722</v>
      </c>
      <c r="J118" s="12">
        <v>3486.68</v>
      </c>
      <c r="K118" s="12">
        <f t="shared" si="17"/>
        <v>1824</v>
      </c>
      <c r="L118" s="12">
        <v>3281.76</v>
      </c>
      <c r="M118" s="12">
        <f t="shared" si="21"/>
        <v>10314.44</v>
      </c>
      <c r="N118" s="14">
        <f t="shared" si="19"/>
        <v>49685.56</v>
      </c>
    </row>
    <row r="119" spans="1:14" s="2" customFormat="1" ht="36" customHeight="1" x14ac:dyDescent="0.2">
      <c r="A119" s="46">
        <f t="shared" si="20"/>
        <v>107</v>
      </c>
      <c r="B119" s="39" t="s">
        <v>50</v>
      </c>
      <c r="C119" s="39" t="s">
        <v>90</v>
      </c>
      <c r="D119" s="39" t="s">
        <v>51</v>
      </c>
      <c r="E119" s="39" t="s">
        <v>87</v>
      </c>
      <c r="F119" s="12">
        <v>1166.67</v>
      </c>
      <c r="G119" s="13">
        <v>0</v>
      </c>
      <c r="H119" s="12">
        <v>1166.67</v>
      </c>
      <c r="I119" s="12">
        <f t="shared" si="16"/>
        <v>33.483429000000001</v>
      </c>
      <c r="J119" s="13">
        <v>0</v>
      </c>
      <c r="K119" s="12">
        <f t="shared" si="17"/>
        <v>35.466768000000002</v>
      </c>
      <c r="L119" s="12">
        <v>1077.72</v>
      </c>
      <c r="M119" s="12">
        <f t="shared" si="21"/>
        <v>1146.6701969999999</v>
      </c>
      <c r="N119" s="14">
        <f t="shared" si="19"/>
        <v>19.999803000000156</v>
      </c>
    </row>
    <row r="120" spans="1:14" s="2" customFormat="1" ht="36" customHeight="1" x14ac:dyDescent="0.2">
      <c r="A120" s="46">
        <f t="shared" si="20"/>
        <v>108</v>
      </c>
      <c r="B120" s="39" t="s">
        <v>57</v>
      </c>
      <c r="C120" s="39" t="s">
        <v>90</v>
      </c>
      <c r="D120" s="39" t="s">
        <v>132</v>
      </c>
      <c r="E120" s="39" t="s">
        <v>87</v>
      </c>
      <c r="F120" s="12">
        <v>4000</v>
      </c>
      <c r="G120" s="13">
        <v>0</v>
      </c>
      <c r="H120" s="12">
        <v>4000</v>
      </c>
      <c r="I120" s="12">
        <f t="shared" si="16"/>
        <v>114.8</v>
      </c>
      <c r="J120" s="13">
        <v>0</v>
      </c>
      <c r="K120" s="12">
        <f t="shared" si="17"/>
        <v>121.6</v>
      </c>
      <c r="L120" s="13">
        <v>25</v>
      </c>
      <c r="M120" s="12">
        <f t="shared" si="21"/>
        <v>261.39999999999998</v>
      </c>
      <c r="N120" s="14">
        <f t="shared" si="19"/>
        <v>3738.6</v>
      </c>
    </row>
    <row r="121" spans="1:14" s="2" customFormat="1" ht="36" customHeight="1" x14ac:dyDescent="0.2">
      <c r="A121" s="46">
        <f t="shared" si="20"/>
        <v>109</v>
      </c>
      <c r="B121" s="39" t="s">
        <v>137</v>
      </c>
      <c r="C121" s="39" t="s">
        <v>90</v>
      </c>
      <c r="D121" s="39" t="s">
        <v>138</v>
      </c>
      <c r="E121" s="39" t="s">
        <v>87</v>
      </c>
      <c r="F121" s="12">
        <v>55000</v>
      </c>
      <c r="G121" s="13">
        <v>0</v>
      </c>
      <c r="H121" s="12">
        <v>55000</v>
      </c>
      <c r="I121" s="12">
        <f t="shared" si="16"/>
        <v>1578.5</v>
      </c>
      <c r="J121" s="12">
        <v>2280.7600000000002</v>
      </c>
      <c r="K121" s="12">
        <f t="shared" si="17"/>
        <v>1672</v>
      </c>
      <c r="L121" s="13">
        <v>25</v>
      </c>
      <c r="M121" s="12">
        <f t="shared" ref="M121" si="31">I121+J121+K121+L121</f>
        <v>5556.26</v>
      </c>
      <c r="N121" s="14">
        <f t="shared" si="19"/>
        <v>49443.74</v>
      </c>
    </row>
    <row r="122" spans="1:14" s="2" customFormat="1" ht="36" customHeight="1" x14ac:dyDescent="0.2">
      <c r="A122" s="46">
        <f t="shared" si="20"/>
        <v>110</v>
      </c>
      <c r="B122" s="39" t="s">
        <v>197</v>
      </c>
      <c r="C122" s="39" t="s">
        <v>90</v>
      </c>
      <c r="D122" s="39" t="s">
        <v>198</v>
      </c>
      <c r="E122" s="39" t="s">
        <v>87</v>
      </c>
      <c r="F122" s="12">
        <v>35000</v>
      </c>
      <c r="G122" s="13">
        <v>0</v>
      </c>
      <c r="H122" s="12">
        <v>35000</v>
      </c>
      <c r="I122" s="12">
        <f t="shared" si="16"/>
        <v>1004.5</v>
      </c>
      <c r="J122" s="13">
        <v>0</v>
      </c>
      <c r="K122" s="12">
        <f t="shared" si="17"/>
        <v>1064</v>
      </c>
      <c r="L122" s="13">
        <v>25</v>
      </c>
      <c r="M122" s="12">
        <f t="shared" ref="M122" si="32">I122+J122+K122+L122</f>
        <v>2093.5</v>
      </c>
      <c r="N122" s="14">
        <f t="shared" si="19"/>
        <v>32906.5</v>
      </c>
    </row>
    <row r="123" spans="1:14" s="2" customFormat="1" ht="36" customHeight="1" x14ac:dyDescent="0.2">
      <c r="A123" s="46">
        <f t="shared" si="20"/>
        <v>111</v>
      </c>
      <c r="B123" s="39" t="s">
        <v>226</v>
      </c>
      <c r="C123" s="39" t="s">
        <v>90</v>
      </c>
      <c r="D123" s="39" t="s">
        <v>17</v>
      </c>
      <c r="E123" s="39" t="s">
        <v>87</v>
      </c>
      <c r="F123" s="12">
        <v>35000</v>
      </c>
      <c r="G123" s="13">
        <v>0</v>
      </c>
      <c r="H123" s="12">
        <v>35000</v>
      </c>
      <c r="I123" s="12">
        <f t="shared" si="16"/>
        <v>1004.5</v>
      </c>
      <c r="J123" s="12">
        <v>0</v>
      </c>
      <c r="K123" s="12">
        <f t="shared" si="17"/>
        <v>1064</v>
      </c>
      <c r="L123" s="12">
        <v>25</v>
      </c>
      <c r="M123" s="12">
        <f t="shared" ref="M123:M124" si="33">I123+J123+K123+L123</f>
        <v>2093.5</v>
      </c>
      <c r="N123" s="14">
        <f t="shared" si="19"/>
        <v>32906.5</v>
      </c>
    </row>
    <row r="124" spans="1:14" s="2" customFormat="1" ht="36" customHeight="1" x14ac:dyDescent="0.2">
      <c r="A124" s="46">
        <f t="shared" si="20"/>
        <v>112</v>
      </c>
      <c r="B124" s="39" t="s">
        <v>227</v>
      </c>
      <c r="C124" s="39" t="s">
        <v>90</v>
      </c>
      <c r="D124" s="39" t="s">
        <v>17</v>
      </c>
      <c r="E124" s="39" t="s">
        <v>87</v>
      </c>
      <c r="F124" s="12">
        <v>35000</v>
      </c>
      <c r="G124" s="13">
        <v>0</v>
      </c>
      <c r="H124" s="12">
        <v>35000</v>
      </c>
      <c r="I124" s="12">
        <f t="shared" si="16"/>
        <v>1004.5</v>
      </c>
      <c r="J124" s="12">
        <v>0</v>
      </c>
      <c r="K124" s="12">
        <f t="shared" si="17"/>
        <v>1064</v>
      </c>
      <c r="L124" s="12">
        <v>25</v>
      </c>
      <c r="M124" s="12">
        <f t="shared" si="33"/>
        <v>2093.5</v>
      </c>
      <c r="N124" s="14">
        <f t="shared" si="19"/>
        <v>32906.5</v>
      </c>
    </row>
    <row r="125" spans="1:14" s="2" customFormat="1" ht="36" customHeight="1" x14ac:dyDescent="0.2">
      <c r="A125" s="46">
        <f t="shared" si="20"/>
        <v>113</v>
      </c>
      <c r="B125" s="39" t="s">
        <v>9</v>
      </c>
      <c r="C125" s="39" t="s">
        <v>85</v>
      </c>
      <c r="D125" s="39" t="s">
        <v>218</v>
      </c>
      <c r="E125" s="39" t="s">
        <v>84</v>
      </c>
      <c r="F125" s="12">
        <v>45000</v>
      </c>
      <c r="G125" s="13">
        <v>0</v>
      </c>
      <c r="H125" s="12">
        <v>45000</v>
      </c>
      <c r="I125" s="12">
        <f t="shared" si="16"/>
        <v>1291.5</v>
      </c>
      <c r="J125" s="12">
        <v>0</v>
      </c>
      <c r="K125" s="12">
        <f t="shared" si="17"/>
        <v>1368</v>
      </c>
      <c r="L125" s="13">
        <v>25</v>
      </c>
      <c r="M125" s="12">
        <f t="shared" si="21"/>
        <v>2684.5</v>
      </c>
      <c r="N125" s="14">
        <f t="shared" si="19"/>
        <v>42315.5</v>
      </c>
    </row>
    <row r="126" spans="1:14" s="2" customFormat="1" ht="36" customHeight="1" x14ac:dyDescent="0.2">
      <c r="A126" s="46">
        <f t="shared" si="20"/>
        <v>114</v>
      </c>
      <c r="B126" s="39" t="s">
        <v>100</v>
      </c>
      <c r="C126" s="39" t="s">
        <v>85</v>
      </c>
      <c r="D126" s="39" t="s">
        <v>218</v>
      </c>
      <c r="E126" s="39" t="s">
        <v>87</v>
      </c>
      <c r="F126" s="12">
        <v>45000</v>
      </c>
      <c r="G126" s="13">
        <v>0</v>
      </c>
      <c r="H126" s="12">
        <v>45000</v>
      </c>
      <c r="I126" s="12">
        <f t="shared" si="16"/>
        <v>1291.5</v>
      </c>
      <c r="J126" s="12">
        <v>969.81</v>
      </c>
      <c r="K126" s="12">
        <f t="shared" si="17"/>
        <v>1368</v>
      </c>
      <c r="L126" s="12">
        <v>1215.1199999999999</v>
      </c>
      <c r="M126" s="12">
        <f t="shared" si="21"/>
        <v>4844.43</v>
      </c>
      <c r="N126" s="14">
        <f t="shared" si="19"/>
        <v>40155.57</v>
      </c>
    </row>
    <row r="127" spans="1:14" s="2" customFormat="1" ht="36" customHeight="1" x14ac:dyDescent="0.2">
      <c r="A127" s="46">
        <f t="shared" si="20"/>
        <v>115</v>
      </c>
      <c r="B127" s="39" t="s">
        <v>40</v>
      </c>
      <c r="C127" s="39" t="s">
        <v>85</v>
      </c>
      <c r="D127" s="39" t="s">
        <v>218</v>
      </c>
      <c r="E127" s="39" t="s">
        <v>87</v>
      </c>
      <c r="F127" s="12">
        <v>45000</v>
      </c>
      <c r="G127" s="13">
        <v>0</v>
      </c>
      <c r="H127" s="12">
        <v>45000</v>
      </c>
      <c r="I127" s="12">
        <f t="shared" si="16"/>
        <v>1291.5</v>
      </c>
      <c r="J127" s="12">
        <v>0</v>
      </c>
      <c r="K127" s="12">
        <f t="shared" si="17"/>
        <v>1368</v>
      </c>
      <c r="L127" s="13">
        <v>25</v>
      </c>
      <c r="M127" s="12">
        <f t="shared" si="21"/>
        <v>2684.5</v>
      </c>
      <c r="N127" s="14">
        <f t="shared" si="19"/>
        <v>42315.5</v>
      </c>
    </row>
    <row r="128" spans="1:14" s="2" customFormat="1" ht="36" customHeight="1" x14ac:dyDescent="0.2">
      <c r="A128" s="46">
        <f t="shared" si="20"/>
        <v>116</v>
      </c>
      <c r="B128" s="39" t="s">
        <v>43</v>
      </c>
      <c r="C128" s="39" t="s">
        <v>85</v>
      </c>
      <c r="D128" s="39" t="s">
        <v>8</v>
      </c>
      <c r="E128" s="39" t="s">
        <v>84</v>
      </c>
      <c r="F128" s="12">
        <v>45000</v>
      </c>
      <c r="G128" s="13">
        <v>0</v>
      </c>
      <c r="H128" s="12">
        <v>45000</v>
      </c>
      <c r="I128" s="12">
        <f t="shared" si="16"/>
        <v>1291.5</v>
      </c>
      <c r="J128" s="12">
        <v>57.33</v>
      </c>
      <c r="K128" s="12">
        <f t="shared" si="17"/>
        <v>1368</v>
      </c>
      <c r="L128" s="13">
        <v>25</v>
      </c>
      <c r="M128" s="12">
        <f>I128+J128+K128+L128</f>
        <v>2741.83</v>
      </c>
      <c r="N128" s="14">
        <f t="shared" si="19"/>
        <v>42258.17</v>
      </c>
    </row>
    <row r="129" spans="1:14" s="2" customFormat="1" ht="36" customHeight="1" x14ac:dyDescent="0.2">
      <c r="A129" s="46">
        <f t="shared" si="20"/>
        <v>117</v>
      </c>
      <c r="B129" s="39" t="s">
        <v>7</v>
      </c>
      <c r="C129" s="39" t="s">
        <v>85</v>
      </c>
      <c r="D129" s="39" t="s">
        <v>126</v>
      </c>
      <c r="E129" s="39" t="s">
        <v>84</v>
      </c>
      <c r="F129" s="12">
        <v>150000</v>
      </c>
      <c r="G129" s="13">
        <v>0</v>
      </c>
      <c r="H129" s="12">
        <v>150000</v>
      </c>
      <c r="I129" s="12">
        <f t="shared" ref="I129:I147" si="34">F129*0.0287</f>
        <v>4305</v>
      </c>
      <c r="J129" s="12">
        <v>23981.99</v>
      </c>
      <c r="K129" s="12">
        <v>4098.53</v>
      </c>
      <c r="L129" s="13">
        <v>25</v>
      </c>
      <c r="M129" s="12">
        <f t="shared" si="21"/>
        <v>32410.52</v>
      </c>
      <c r="N129" s="14">
        <f t="shared" si="19"/>
        <v>117589.48</v>
      </c>
    </row>
    <row r="130" spans="1:14" s="2" customFormat="1" ht="36" customHeight="1" x14ac:dyDescent="0.2">
      <c r="A130" s="46">
        <f t="shared" si="20"/>
        <v>118</v>
      </c>
      <c r="B130" s="39" t="s">
        <v>229</v>
      </c>
      <c r="C130" s="39" t="s">
        <v>85</v>
      </c>
      <c r="D130" s="39" t="s">
        <v>8</v>
      </c>
      <c r="E130" s="39" t="s">
        <v>84</v>
      </c>
      <c r="F130" s="12">
        <v>45000</v>
      </c>
      <c r="G130" s="13">
        <v>0</v>
      </c>
      <c r="H130" s="12">
        <v>45000</v>
      </c>
      <c r="I130" s="12">
        <f t="shared" si="34"/>
        <v>1291.5</v>
      </c>
      <c r="J130" s="12">
        <v>969.81</v>
      </c>
      <c r="K130" s="12">
        <f t="shared" ref="K130:K147" si="35">F130*0.0304</f>
        <v>1368</v>
      </c>
      <c r="L130" s="12">
        <v>1215.1199999999999</v>
      </c>
      <c r="M130" s="12">
        <f>I130+J130+K130+L130</f>
        <v>4844.43</v>
      </c>
      <c r="N130" s="14">
        <f t="shared" si="19"/>
        <v>40155.57</v>
      </c>
    </row>
    <row r="131" spans="1:14" s="2" customFormat="1" ht="36" customHeight="1" x14ac:dyDescent="0.2">
      <c r="A131" s="46">
        <f t="shared" si="20"/>
        <v>119</v>
      </c>
      <c r="B131" s="39" t="s">
        <v>106</v>
      </c>
      <c r="C131" s="39" t="s">
        <v>85</v>
      </c>
      <c r="D131" s="39" t="s">
        <v>107</v>
      </c>
      <c r="E131" s="39" t="s">
        <v>87</v>
      </c>
      <c r="F131" s="12">
        <v>1500</v>
      </c>
      <c r="G131" s="13">
        <v>0</v>
      </c>
      <c r="H131" s="12">
        <v>1500</v>
      </c>
      <c r="I131" s="12">
        <f>F131*0.0287</f>
        <v>43.05</v>
      </c>
      <c r="J131" s="12">
        <v>0</v>
      </c>
      <c r="K131" s="12">
        <f>F131*0.0304</f>
        <v>45.6</v>
      </c>
      <c r="L131" s="13">
        <v>25</v>
      </c>
      <c r="M131" s="12">
        <f>I131+J131+K131+L131</f>
        <v>113.65</v>
      </c>
      <c r="N131" s="14">
        <f>H131-M131</f>
        <v>1386.35</v>
      </c>
    </row>
    <row r="132" spans="1:14" s="2" customFormat="1" ht="36" customHeight="1" x14ac:dyDescent="0.2">
      <c r="A132" s="46">
        <f t="shared" si="20"/>
        <v>120</v>
      </c>
      <c r="B132" s="39" t="s">
        <v>103</v>
      </c>
      <c r="C132" s="39" t="s">
        <v>86</v>
      </c>
      <c r="D132" s="39" t="s">
        <v>17</v>
      </c>
      <c r="E132" s="39" t="s">
        <v>84</v>
      </c>
      <c r="F132" s="12">
        <v>35000</v>
      </c>
      <c r="G132" s="13">
        <v>0</v>
      </c>
      <c r="H132" s="12">
        <v>35000</v>
      </c>
      <c r="I132" s="12">
        <f t="shared" si="34"/>
        <v>1004.5</v>
      </c>
      <c r="J132" s="12">
        <v>0</v>
      </c>
      <c r="K132" s="12">
        <f t="shared" si="35"/>
        <v>1064</v>
      </c>
      <c r="L132" s="13">
        <v>25</v>
      </c>
      <c r="M132" s="12">
        <f t="shared" si="21"/>
        <v>2093.5</v>
      </c>
      <c r="N132" s="14">
        <f t="shared" si="19"/>
        <v>32906.5</v>
      </c>
    </row>
    <row r="133" spans="1:14" s="2" customFormat="1" ht="36" customHeight="1" x14ac:dyDescent="0.2">
      <c r="A133" s="46">
        <f t="shared" si="20"/>
        <v>121</v>
      </c>
      <c r="B133" s="39" t="s">
        <v>28</v>
      </c>
      <c r="C133" s="39" t="s">
        <v>92</v>
      </c>
      <c r="D133" s="39" t="s">
        <v>131</v>
      </c>
      <c r="E133" s="39" t="s">
        <v>84</v>
      </c>
      <c r="F133" s="12">
        <v>110000</v>
      </c>
      <c r="G133" s="13">
        <v>0</v>
      </c>
      <c r="H133" s="12">
        <v>110000</v>
      </c>
      <c r="I133" s="12">
        <f t="shared" si="34"/>
        <v>3157</v>
      </c>
      <c r="J133" s="12">
        <v>13862.56</v>
      </c>
      <c r="K133" s="12">
        <f t="shared" si="35"/>
        <v>3344</v>
      </c>
      <c r="L133" s="12">
        <v>2405.2399999999998</v>
      </c>
      <c r="M133" s="12">
        <f t="shared" si="21"/>
        <v>22768.799999999996</v>
      </c>
      <c r="N133" s="14">
        <f t="shared" si="19"/>
        <v>87231.200000000012</v>
      </c>
    </row>
    <row r="134" spans="1:14" s="2" customFormat="1" ht="36" customHeight="1" x14ac:dyDescent="0.2">
      <c r="A134" s="46">
        <f t="shared" si="20"/>
        <v>122</v>
      </c>
      <c r="B134" s="39" t="s">
        <v>33</v>
      </c>
      <c r="C134" s="39" t="s">
        <v>92</v>
      </c>
      <c r="D134" s="39" t="s">
        <v>34</v>
      </c>
      <c r="E134" s="39" t="s">
        <v>87</v>
      </c>
      <c r="F134" s="12">
        <v>45000</v>
      </c>
      <c r="G134" s="13">
        <v>0</v>
      </c>
      <c r="H134" s="12">
        <v>45000</v>
      </c>
      <c r="I134" s="12">
        <f t="shared" si="34"/>
        <v>1291.5</v>
      </c>
      <c r="J134" s="12">
        <v>0</v>
      </c>
      <c r="K134" s="12">
        <f t="shared" si="35"/>
        <v>1368</v>
      </c>
      <c r="L134" s="13">
        <v>25</v>
      </c>
      <c r="M134" s="12">
        <f t="shared" si="21"/>
        <v>2684.5</v>
      </c>
      <c r="N134" s="14">
        <f t="shared" si="19"/>
        <v>42315.5</v>
      </c>
    </row>
    <row r="135" spans="1:14" s="2" customFormat="1" ht="36" customHeight="1" x14ac:dyDescent="0.2">
      <c r="A135" s="46">
        <f t="shared" si="20"/>
        <v>123</v>
      </c>
      <c r="B135" s="39" t="s">
        <v>38</v>
      </c>
      <c r="C135" s="39" t="s">
        <v>92</v>
      </c>
      <c r="D135" s="39" t="s">
        <v>130</v>
      </c>
      <c r="E135" s="39" t="s">
        <v>87</v>
      </c>
      <c r="F135" s="12">
        <v>1500</v>
      </c>
      <c r="G135" s="13">
        <v>0</v>
      </c>
      <c r="H135" s="12">
        <v>1500</v>
      </c>
      <c r="I135" s="12">
        <f t="shared" si="34"/>
        <v>43.05</v>
      </c>
      <c r="J135" s="12">
        <v>0</v>
      </c>
      <c r="K135" s="12">
        <f t="shared" si="35"/>
        <v>45.6</v>
      </c>
      <c r="L135" s="13">
        <v>25</v>
      </c>
      <c r="M135" s="12">
        <f t="shared" si="21"/>
        <v>113.65</v>
      </c>
      <c r="N135" s="14">
        <f t="shared" ref="N135:N147" si="36">H135-M135</f>
        <v>1386.35</v>
      </c>
    </row>
    <row r="136" spans="1:14" s="2" customFormat="1" ht="36" customHeight="1" x14ac:dyDescent="0.2">
      <c r="A136" s="46">
        <f t="shared" si="20"/>
        <v>124</v>
      </c>
      <c r="B136" s="39" t="s">
        <v>139</v>
      </c>
      <c r="C136" s="39" t="s">
        <v>92</v>
      </c>
      <c r="D136" s="39" t="s">
        <v>199</v>
      </c>
      <c r="E136" s="39" t="s">
        <v>87</v>
      </c>
      <c r="F136" s="12">
        <v>1333.33</v>
      </c>
      <c r="G136" s="13">
        <v>0</v>
      </c>
      <c r="H136" s="12">
        <v>1333.33</v>
      </c>
      <c r="I136" s="12">
        <f t="shared" si="34"/>
        <v>38.266570999999999</v>
      </c>
      <c r="J136" s="13">
        <v>0</v>
      </c>
      <c r="K136" s="12">
        <f t="shared" si="35"/>
        <v>40.533231999999998</v>
      </c>
      <c r="L136" s="13">
        <v>25</v>
      </c>
      <c r="M136" s="12">
        <f t="shared" ref="M136" si="37">I136+J136+K136+L136</f>
        <v>103.799803</v>
      </c>
      <c r="N136" s="14">
        <f t="shared" si="36"/>
        <v>1229.530197</v>
      </c>
    </row>
    <row r="137" spans="1:14" s="2" customFormat="1" ht="36" customHeight="1" x14ac:dyDescent="0.2">
      <c r="A137" s="46">
        <f t="shared" si="20"/>
        <v>125</v>
      </c>
      <c r="B137" s="39" t="s">
        <v>141</v>
      </c>
      <c r="C137" s="39" t="s">
        <v>92</v>
      </c>
      <c r="D137" s="39" t="s">
        <v>199</v>
      </c>
      <c r="E137" s="39" t="s">
        <v>87</v>
      </c>
      <c r="F137" s="12">
        <v>40000</v>
      </c>
      <c r="G137" s="13">
        <v>0</v>
      </c>
      <c r="H137" s="12">
        <v>40000</v>
      </c>
      <c r="I137" s="12">
        <f t="shared" si="34"/>
        <v>1148</v>
      </c>
      <c r="J137" s="13">
        <v>442.65</v>
      </c>
      <c r="K137" s="12">
        <f t="shared" si="35"/>
        <v>1216</v>
      </c>
      <c r="L137" s="13">
        <v>25</v>
      </c>
      <c r="M137" s="12">
        <f t="shared" ref="M137" si="38">I137+J137+K137+L137</f>
        <v>2831.65</v>
      </c>
      <c r="N137" s="14">
        <f t="shared" si="36"/>
        <v>37168.35</v>
      </c>
    </row>
    <row r="138" spans="1:14" s="2" customFormat="1" ht="36" customHeight="1" x14ac:dyDescent="0.2">
      <c r="A138" s="46">
        <f t="shared" si="20"/>
        <v>126</v>
      </c>
      <c r="B138" s="39" t="s">
        <v>46</v>
      </c>
      <c r="C138" s="39" t="s">
        <v>92</v>
      </c>
      <c r="D138" s="39" t="s">
        <v>16</v>
      </c>
      <c r="E138" s="39" t="s">
        <v>87</v>
      </c>
      <c r="F138" s="12">
        <v>1500</v>
      </c>
      <c r="G138" s="13">
        <v>0</v>
      </c>
      <c r="H138" s="12">
        <v>1500</v>
      </c>
      <c r="I138" s="12">
        <f t="shared" si="34"/>
        <v>43.05</v>
      </c>
      <c r="J138" s="12">
        <v>0</v>
      </c>
      <c r="K138" s="12">
        <f t="shared" si="35"/>
        <v>45.6</v>
      </c>
      <c r="L138" s="12">
        <v>1215.1199999999999</v>
      </c>
      <c r="M138" s="12">
        <f t="shared" si="21"/>
        <v>1303.77</v>
      </c>
      <c r="N138" s="14">
        <f t="shared" si="36"/>
        <v>196.23000000000002</v>
      </c>
    </row>
    <row r="139" spans="1:14" s="2" customFormat="1" ht="36" customHeight="1" x14ac:dyDescent="0.2">
      <c r="A139" s="46">
        <f t="shared" si="20"/>
        <v>127</v>
      </c>
      <c r="B139" s="47" t="s">
        <v>143</v>
      </c>
      <c r="C139" s="39" t="s">
        <v>128</v>
      </c>
      <c r="D139" s="39" t="s">
        <v>144</v>
      </c>
      <c r="E139" s="39" t="s">
        <v>84</v>
      </c>
      <c r="F139" s="12">
        <f>45000</f>
        <v>45000</v>
      </c>
      <c r="G139" s="13">
        <v>0</v>
      </c>
      <c r="H139" s="12">
        <f>45000</f>
        <v>45000</v>
      </c>
      <c r="I139" s="12">
        <f t="shared" si="34"/>
        <v>1291.5</v>
      </c>
      <c r="J139" s="12">
        <v>0</v>
      </c>
      <c r="K139" s="12">
        <f t="shared" si="35"/>
        <v>1368</v>
      </c>
      <c r="L139" s="12">
        <v>25</v>
      </c>
      <c r="M139" s="12">
        <f t="shared" si="21"/>
        <v>2684.5</v>
      </c>
      <c r="N139" s="14">
        <f t="shared" si="36"/>
        <v>42315.5</v>
      </c>
    </row>
    <row r="140" spans="1:14" s="2" customFormat="1" ht="36" customHeight="1" x14ac:dyDescent="0.2">
      <c r="A140" s="46">
        <f t="shared" si="20"/>
        <v>128</v>
      </c>
      <c r="B140" s="47" t="s">
        <v>145</v>
      </c>
      <c r="C140" s="39" t="s">
        <v>128</v>
      </c>
      <c r="D140" s="39" t="s">
        <v>146</v>
      </c>
      <c r="E140" s="39" t="s">
        <v>84</v>
      </c>
      <c r="F140" s="12">
        <v>45000</v>
      </c>
      <c r="G140" s="13">
        <v>0</v>
      </c>
      <c r="H140" s="12">
        <v>45000</v>
      </c>
      <c r="I140" s="12">
        <f t="shared" si="34"/>
        <v>1291.5</v>
      </c>
      <c r="J140" s="12">
        <v>0</v>
      </c>
      <c r="K140" s="12">
        <f t="shared" si="35"/>
        <v>1368</v>
      </c>
      <c r="L140" s="12">
        <v>25</v>
      </c>
      <c r="M140" s="12">
        <f t="shared" si="21"/>
        <v>2684.5</v>
      </c>
      <c r="N140" s="14">
        <f t="shared" si="36"/>
        <v>42315.5</v>
      </c>
    </row>
    <row r="141" spans="1:14" s="2" customFormat="1" ht="36" customHeight="1" x14ac:dyDescent="0.2">
      <c r="A141" s="46">
        <f t="shared" si="20"/>
        <v>129</v>
      </c>
      <c r="B141" s="39" t="s">
        <v>20</v>
      </c>
      <c r="C141" s="39" t="s">
        <v>128</v>
      </c>
      <c r="D141" s="39" t="s">
        <v>21</v>
      </c>
      <c r="E141" s="39" t="s">
        <v>84</v>
      </c>
      <c r="F141" s="12">
        <v>45000</v>
      </c>
      <c r="G141" s="13">
        <v>0</v>
      </c>
      <c r="H141" s="12">
        <v>45000</v>
      </c>
      <c r="I141" s="12">
        <f t="shared" si="34"/>
        <v>1291.5</v>
      </c>
      <c r="J141" s="12">
        <v>0</v>
      </c>
      <c r="K141" s="12">
        <f t="shared" si="35"/>
        <v>1368</v>
      </c>
      <c r="L141" s="13">
        <v>25</v>
      </c>
      <c r="M141" s="12">
        <f t="shared" si="21"/>
        <v>2684.5</v>
      </c>
      <c r="N141" s="14">
        <f t="shared" si="36"/>
        <v>42315.5</v>
      </c>
    </row>
    <row r="142" spans="1:14" s="2" customFormat="1" ht="36" customHeight="1" x14ac:dyDescent="0.2">
      <c r="A142" s="46">
        <f t="shared" si="20"/>
        <v>130</v>
      </c>
      <c r="B142" s="39" t="s">
        <v>23</v>
      </c>
      <c r="C142" s="39" t="s">
        <v>128</v>
      </c>
      <c r="D142" s="39" t="s">
        <v>22</v>
      </c>
      <c r="E142" s="39" t="s">
        <v>89</v>
      </c>
      <c r="F142" s="12">
        <v>16500</v>
      </c>
      <c r="G142" s="13">
        <v>0</v>
      </c>
      <c r="H142" s="12">
        <v>16500</v>
      </c>
      <c r="I142" s="12">
        <f t="shared" si="34"/>
        <v>473.55</v>
      </c>
      <c r="J142" s="13">
        <v>0</v>
      </c>
      <c r="K142" s="12">
        <f t="shared" si="35"/>
        <v>501.6</v>
      </c>
      <c r="L142" s="13">
        <v>25</v>
      </c>
      <c r="M142" s="12">
        <f t="shared" si="21"/>
        <v>1000.1500000000001</v>
      </c>
      <c r="N142" s="14">
        <f t="shared" si="36"/>
        <v>15499.85</v>
      </c>
    </row>
    <row r="143" spans="1:14" s="2" customFormat="1" ht="30.75" customHeight="1" x14ac:dyDescent="0.2">
      <c r="A143" s="46">
        <f t="shared" ref="A143:A147" si="39">A142+1</f>
        <v>131</v>
      </c>
      <c r="B143" s="39" t="s">
        <v>24</v>
      </c>
      <c r="C143" s="39" t="s">
        <v>128</v>
      </c>
      <c r="D143" s="39" t="s">
        <v>129</v>
      </c>
      <c r="E143" s="39" t="s">
        <v>84</v>
      </c>
      <c r="F143" s="12">
        <v>150000</v>
      </c>
      <c r="G143" s="13">
        <v>0</v>
      </c>
      <c r="H143" s="12">
        <v>150000</v>
      </c>
      <c r="I143" s="12">
        <f t="shared" si="34"/>
        <v>4305</v>
      </c>
      <c r="J143" s="12">
        <v>23089.4</v>
      </c>
      <c r="K143" s="12">
        <v>4098.53</v>
      </c>
      <c r="L143" s="12">
        <v>3595.36</v>
      </c>
      <c r="M143" s="12">
        <f t="shared" si="21"/>
        <v>35088.29</v>
      </c>
      <c r="N143" s="14">
        <f t="shared" si="36"/>
        <v>114911.70999999999</v>
      </c>
    </row>
    <row r="144" spans="1:14" s="2" customFormat="1" ht="36" customHeight="1" x14ac:dyDescent="0.2">
      <c r="A144" s="46">
        <f t="shared" si="39"/>
        <v>132</v>
      </c>
      <c r="B144" s="39" t="s">
        <v>26</v>
      </c>
      <c r="C144" s="39" t="s">
        <v>128</v>
      </c>
      <c r="D144" s="39" t="s">
        <v>11</v>
      </c>
      <c r="E144" s="39" t="s">
        <v>89</v>
      </c>
      <c r="F144" s="12">
        <v>22000</v>
      </c>
      <c r="G144" s="13">
        <v>0</v>
      </c>
      <c r="H144" s="12">
        <v>22000</v>
      </c>
      <c r="I144" s="12">
        <f t="shared" si="34"/>
        <v>631.4</v>
      </c>
      <c r="J144" s="13">
        <v>0</v>
      </c>
      <c r="K144" s="12">
        <f t="shared" si="35"/>
        <v>668.8</v>
      </c>
      <c r="L144" s="13">
        <v>25</v>
      </c>
      <c r="M144" s="12">
        <f t="shared" si="21"/>
        <v>1325.1999999999998</v>
      </c>
      <c r="N144" s="14">
        <f t="shared" si="36"/>
        <v>20674.8</v>
      </c>
    </row>
    <row r="145" spans="1:14" s="2" customFormat="1" ht="36" customHeight="1" x14ac:dyDescent="0.2">
      <c r="A145" s="46">
        <f t="shared" si="39"/>
        <v>133</v>
      </c>
      <c r="B145" s="39" t="s">
        <v>168</v>
      </c>
      <c r="C145" s="39" t="s">
        <v>128</v>
      </c>
      <c r="D145" s="39" t="s">
        <v>27</v>
      </c>
      <c r="E145" s="39" t="s">
        <v>87</v>
      </c>
      <c r="F145" s="12">
        <v>75000</v>
      </c>
      <c r="G145" s="13">
        <v>0</v>
      </c>
      <c r="H145" s="12">
        <v>75000</v>
      </c>
      <c r="I145" s="12">
        <f t="shared" si="34"/>
        <v>2152.5</v>
      </c>
      <c r="J145" s="12">
        <v>6309.38</v>
      </c>
      <c r="K145" s="12">
        <f t="shared" si="35"/>
        <v>2280</v>
      </c>
      <c r="L145" s="13">
        <v>25</v>
      </c>
      <c r="M145" s="12">
        <f t="shared" si="21"/>
        <v>10766.880000000001</v>
      </c>
      <c r="N145" s="14">
        <f t="shared" si="36"/>
        <v>64233.119999999995</v>
      </c>
    </row>
    <row r="146" spans="1:14" s="2" customFormat="1" ht="36" customHeight="1" x14ac:dyDescent="0.2">
      <c r="A146" s="46">
        <f t="shared" si="39"/>
        <v>134</v>
      </c>
      <c r="B146" s="39" t="s">
        <v>225</v>
      </c>
      <c r="C146" s="39" t="s">
        <v>128</v>
      </c>
      <c r="D146" s="39" t="s">
        <v>17</v>
      </c>
      <c r="E146" s="39" t="s">
        <v>87</v>
      </c>
      <c r="F146" s="12">
        <v>35000</v>
      </c>
      <c r="G146" s="13">
        <v>0</v>
      </c>
      <c r="H146" s="12">
        <v>35000</v>
      </c>
      <c r="I146" s="12">
        <f t="shared" si="34"/>
        <v>1004.5</v>
      </c>
      <c r="J146" s="12">
        <v>0</v>
      </c>
      <c r="K146" s="12">
        <f t="shared" si="35"/>
        <v>1064</v>
      </c>
      <c r="L146" s="12">
        <v>25</v>
      </c>
      <c r="M146" s="12">
        <f t="shared" si="21"/>
        <v>2093.5</v>
      </c>
      <c r="N146" s="14">
        <f t="shared" si="36"/>
        <v>32906.5</v>
      </c>
    </row>
    <row r="147" spans="1:14" s="2" customFormat="1" ht="36" customHeight="1" x14ac:dyDescent="0.2">
      <c r="A147" s="46">
        <f t="shared" si="39"/>
        <v>135</v>
      </c>
      <c r="B147" s="39" t="s">
        <v>243</v>
      </c>
      <c r="C147" s="39" t="s">
        <v>128</v>
      </c>
      <c r="D147" s="39" t="s">
        <v>17</v>
      </c>
      <c r="E147" s="39" t="s">
        <v>87</v>
      </c>
      <c r="F147" s="12">
        <v>30000</v>
      </c>
      <c r="G147" s="13">
        <v>0</v>
      </c>
      <c r="H147" s="12">
        <v>30000</v>
      </c>
      <c r="I147" s="12">
        <f t="shared" si="34"/>
        <v>861</v>
      </c>
      <c r="J147" s="12">
        <v>0</v>
      </c>
      <c r="K147" s="12">
        <f t="shared" si="35"/>
        <v>912</v>
      </c>
      <c r="L147" s="12">
        <v>25</v>
      </c>
      <c r="M147" s="12">
        <f t="shared" si="21"/>
        <v>1798</v>
      </c>
      <c r="N147" s="14">
        <f t="shared" si="36"/>
        <v>28202</v>
      </c>
    </row>
    <row r="148" spans="1:14" s="2" customFormat="1" ht="36.75" customHeight="1" thickBot="1" x14ac:dyDescent="0.3">
      <c r="A148" s="49"/>
      <c r="B148" s="66" t="s">
        <v>125</v>
      </c>
      <c r="C148" s="66"/>
      <c r="D148" s="66"/>
      <c r="E148" s="66"/>
      <c r="F148" s="45">
        <f t="shared" ref="F148:N148" si="40">SUM(F22:F147)</f>
        <v>5333733.34</v>
      </c>
      <c r="G148" s="45">
        <f t="shared" si="40"/>
        <v>0</v>
      </c>
      <c r="H148" s="45">
        <f t="shared" si="40"/>
        <v>5333733.34</v>
      </c>
      <c r="I148" s="45">
        <f t="shared" si="40"/>
        <v>153078.14685799993</v>
      </c>
      <c r="J148" s="45">
        <f t="shared" si="40"/>
        <v>277524.90999999997</v>
      </c>
      <c r="K148" s="45">
        <f t="shared" si="40"/>
        <v>160299.61353600008</v>
      </c>
      <c r="L148" s="45">
        <f t="shared" si="40"/>
        <v>44202.500000000007</v>
      </c>
      <c r="M148" s="45">
        <f t="shared" si="40"/>
        <v>635105.17039400048</v>
      </c>
      <c r="N148" s="45">
        <f t="shared" si="40"/>
        <v>4698628.1696059983</v>
      </c>
    </row>
    <row r="149" spans="1:14" s="2" customFormat="1" ht="36" customHeight="1" x14ac:dyDescent="0.2">
      <c r="A149" s="4"/>
      <c r="B149"/>
      <c r="C149"/>
      <c r="D149"/>
      <c r="E149" s="4"/>
      <c r="F149" s="35"/>
      <c r="G149"/>
      <c r="H149"/>
      <c r="I149" s="35"/>
      <c r="J149"/>
      <c r="K149" s="35"/>
      <c r="L149" s="35"/>
      <c r="M149" s="35"/>
      <c r="N149" s="35"/>
    </row>
    <row r="150" spans="1:14" s="2" customFormat="1" ht="36" customHeight="1" x14ac:dyDescent="0.2">
      <c r="A150" s="4"/>
      <c r="B150"/>
      <c r="C150"/>
      <c r="D150"/>
      <c r="E150" s="4"/>
      <c r="F150"/>
      <c r="G150"/>
      <c r="H150"/>
      <c r="I150"/>
      <c r="J150"/>
      <c r="K150"/>
      <c r="L150"/>
      <c r="M150" s="35"/>
      <c r="N150" s="35"/>
    </row>
    <row r="151" spans="1:14" s="2" customFormat="1" ht="36" customHeight="1" x14ac:dyDescent="0.2">
      <c r="A151" s="4"/>
      <c r="B151"/>
      <c r="C151"/>
      <c r="D151"/>
      <c r="E151" s="4"/>
      <c r="F151"/>
      <c r="G151"/>
      <c r="H151"/>
      <c r="I151"/>
      <c r="J151"/>
      <c r="K151"/>
      <c r="L151"/>
      <c r="M151"/>
      <c r="N151"/>
    </row>
    <row r="152" spans="1:14" ht="36" customHeight="1" x14ac:dyDescent="0.2"/>
    <row r="153" spans="1:14" ht="21.75" customHeight="1" x14ac:dyDescent="0.2"/>
    <row r="154" spans="1:14" ht="21.75" customHeight="1" x14ac:dyDescent="0.2"/>
    <row r="155" spans="1:14" ht="21.75" customHeight="1" x14ac:dyDescent="0.2"/>
    <row r="156" spans="1:14" ht="21.75" customHeight="1" x14ac:dyDescent="0.2"/>
    <row r="157" spans="1:14" ht="21.75" customHeight="1" x14ac:dyDescent="0.2"/>
    <row r="158" spans="1:14" ht="21.75" customHeight="1" x14ac:dyDescent="0.2"/>
    <row r="159" spans="1:14" ht="21.75" customHeight="1" x14ac:dyDescent="0.2"/>
    <row r="160" spans="1:14" ht="21.75" customHeight="1" x14ac:dyDescent="0.2"/>
    <row r="161" spans="6:14" ht="21.75" customHeight="1" x14ac:dyDescent="0.2">
      <c r="F161" s="35"/>
      <c r="G161" s="35"/>
      <c r="H161" s="35"/>
      <c r="I161" s="35"/>
      <c r="J161" s="35"/>
      <c r="K161" s="35"/>
      <c r="L161" s="35"/>
      <c r="M161" s="35"/>
      <c r="N161" s="35"/>
    </row>
    <row r="162" spans="6:14" ht="21.75" customHeight="1" x14ac:dyDescent="0.2"/>
    <row r="163" spans="6:14" ht="21.75" customHeight="1" x14ac:dyDescent="0.2"/>
    <row r="164" spans="6:14" ht="21.75" customHeight="1" x14ac:dyDescent="0.2"/>
    <row r="165" spans="6:14" ht="21.75" customHeight="1" x14ac:dyDescent="0.2"/>
    <row r="166" spans="6:14" ht="21.75" customHeight="1" x14ac:dyDescent="0.2"/>
    <row r="167" spans="6:14" ht="21.75" customHeight="1" x14ac:dyDescent="0.2"/>
    <row r="168" spans="6:14" ht="21.75" customHeight="1" x14ac:dyDescent="0.2"/>
    <row r="169" spans="6:14" ht="21.75" customHeight="1" x14ac:dyDescent="0.2"/>
    <row r="170" spans="6:14" ht="21.75" customHeight="1" x14ac:dyDescent="0.2"/>
    <row r="171" spans="6:14" ht="21.75" customHeight="1" x14ac:dyDescent="0.2"/>
    <row r="172" spans="6:14" ht="21.75" customHeight="1" x14ac:dyDescent="0.2"/>
    <row r="173" spans="6:14" ht="21.75" customHeight="1" x14ac:dyDescent="0.2"/>
    <row r="174" spans="6:14" ht="21.75" customHeight="1" x14ac:dyDescent="0.2"/>
    <row r="175" spans="6:14" ht="21.75" customHeight="1" x14ac:dyDescent="0.2"/>
    <row r="176" spans="6:14" ht="21.75" customHeight="1" x14ac:dyDescent="0.2"/>
    <row r="177" spans="1:14" ht="21.75" customHeight="1" x14ac:dyDescent="0.2"/>
    <row r="178" spans="1:14" ht="21.75" customHeight="1" x14ac:dyDescent="0.2"/>
    <row r="179" spans="1:14" ht="21.75" customHeight="1" x14ac:dyDescent="0.2"/>
    <row r="180" spans="1:14" ht="21.75" customHeight="1" x14ac:dyDescent="0.2"/>
    <row r="181" spans="1:14" ht="21.75" customHeight="1" x14ac:dyDescent="0.2"/>
    <row r="182" spans="1:14" ht="21.75" customHeight="1" x14ac:dyDescent="0.2"/>
    <row r="183" spans="1:14" ht="21.75" customHeight="1" x14ac:dyDescent="0.2"/>
    <row r="184" spans="1:14" ht="21.75" customHeight="1" x14ac:dyDescent="0.2"/>
    <row r="187" spans="1:14" x14ac:dyDescent="0.2">
      <c r="A187" s="9"/>
      <c r="B187" s="2"/>
      <c r="C187" s="2"/>
      <c r="D187" s="2"/>
      <c r="E187" s="9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">
      <c r="A188" s="9"/>
      <c r="B188" s="2"/>
      <c r="C188" s="2"/>
      <c r="D188" s="2"/>
      <c r="E188" s="9"/>
      <c r="F188" s="2"/>
      <c r="G188" s="2"/>
      <c r="H188" s="2"/>
      <c r="I188" s="2"/>
      <c r="J188" s="2"/>
      <c r="K188" s="2"/>
      <c r="L188" s="2"/>
      <c r="M188" s="2"/>
      <c r="N188" s="2"/>
    </row>
    <row r="191" spans="1:14" s="2" customFormat="1" ht="36" customHeight="1" x14ac:dyDescent="0.2">
      <c r="A191" s="4"/>
      <c r="B191"/>
      <c r="C191"/>
      <c r="D191"/>
      <c r="E191" s="4"/>
      <c r="F191"/>
      <c r="G191"/>
      <c r="H191"/>
      <c r="I191"/>
      <c r="J191"/>
      <c r="K191"/>
      <c r="L191"/>
      <c r="M191"/>
      <c r="N191"/>
    </row>
    <row r="192" spans="1:14" s="2" customFormat="1" ht="36" customHeight="1" x14ac:dyDescent="0.2">
      <c r="A192" s="4"/>
      <c r="B192"/>
      <c r="C192"/>
      <c r="D192"/>
      <c r="E192" s="4"/>
      <c r="F192"/>
      <c r="G192"/>
      <c r="H192"/>
      <c r="I192"/>
      <c r="J192"/>
      <c r="K192"/>
      <c r="L192"/>
      <c r="M192"/>
      <c r="N192"/>
    </row>
    <row r="194" spans="1:14" ht="36" customHeight="1" x14ac:dyDescent="0.2"/>
    <row r="195" spans="1:14" ht="36" customHeight="1" x14ac:dyDescent="0.2"/>
    <row r="196" spans="1:14" ht="36" customHeight="1" x14ac:dyDescent="0.2"/>
    <row r="197" spans="1:14" ht="36" customHeight="1" x14ac:dyDescent="0.2"/>
    <row r="201" spans="1:14" x14ac:dyDescent="0.2">
      <c r="A201" s="8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">
      <c r="A202" s="8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x14ac:dyDescent="0.2">
      <c r="A203" s="8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x14ac:dyDescent="0.2">
      <c r="A204" s="8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s="6" customFormat="1" ht="36" customHeight="1" x14ac:dyDescent="0.2">
      <c r="A205" s="8"/>
    </row>
    <row r="206" spans="1:14" s="6" customFormat="1" ht="36" customHeight="1" x14ac:dyDescent="0.2">
      <c r="A206" s="8"/>
    </row>
    <row r="207" spans="1:14" s="6" customFormat="1" ht="36" customHeight="1" x14ac:dyDescent="0.2">
      <c r="A207" s="8"/>
    </row>
    <row r="208" spans="1:14" s="6" customFormat="1" ht="36" customHeight="1" x14ac:dyDescent="0.2">
      <c r="A208" s="8"/>
    </row>
    <row r="209" spans="1:14" s="6" customFormat="1" ht="36" customHeight="1" x14ac:dyDescent="0.2">
      <c r="A209" s="8"/>
    </row>
    <row r="210" spans="1:14" s="6" customFormat="1" ht="36" customHeight="1" x14ac:dyDescent="0.2">
      <c r="A210" s="8"/>
    </row>
    <row r="211" spans="1:14" s="6" customFormat="1" ht="36" customHeight="1" x14ac:dyDescent="0.2">
      <c r="A211" s="8"/>
    </row>
    <row r="212" spans="1:14" s="6" customFormat="1" ht="36" customHeight="1" x14ac:dyDescent="0.2">
      <c r="A212" s="8"/>
    </row>
    <row r="213" spans="1:14" s="6" customFormat="1" ht="36" customHeight="1" x14ac:dyDescent="0.2">
      <c r="A213" s="8"/>
    </row>
    <row r="214" spans="1:14" s="6" customFormat="1" ht="36" customHeight="1" x14ac:dyDescent="0.2">
      <c r="A214" s="8"/>
    </row>
    <row r="215" spans="1:14" s="6" customFormat="1" ht="36" customHeight="1" x14ac:dyDescent="0.2">
      <c r="A215" s="4"/>
      <c r="B215"/>
      <c r="C215"/>
      <c r="D215"/>
      <c r="E215" s="4"/>
      <c r="F215"/>
      <c r="G215"/>
      <c r="H215"/>
      <c r="I215"/>
      <c r="J215"/>
      <c r="K215"/>
      <c r="L215"/>
      <c r="M215"/>
      <c r="N215"/>
    </row>
    <row r="216" spans="1:14" s="6" customFormat="1" ht="36" customHeight="1" x14ac:dyDescent="0.2">
      <c r="A216" s="4"/>
      <c r="B216"/>
      <c r="C216"/>
      <c r="D216"/>
      <c r="E216" s="4"/>
      <c r="F216"/>
      <c r="G216"/>
      <c r="H216"/>
      <c r="I216"/>
      <c r="J216"/>
      <c r="K216"/>
      <c r="L216"/>
      <c r="M216"/>
      <c r="N216"/>
    </row>
    <row r="217" spans="1:14" s="6" customFormat="1" ht="36" customHeight="1" x14ac:dyDescent="0.2">
      <c r="A217" s="4"/>
      <c r="B217"/>
      <c r="C217"/>
      <c r="D217"/>
      <c r="E217" s="4"/>
      <c r="F217"/>
      <c r="G217"/>
      <c r="H217"/>
      <c r="I217"/>
      <c r="J217"/>
      <c r="K217"/>
      <c r="L217"/>
      <c r="M217"/>
      <c r="N217"/>
    </row>
    <row r="218" spans="1:14" s="6" customFormat="1" ht="36" customHeight="1" x14ac:dyDescent="0.2">
      <c r="A218" s="4"/>
      <c r="B218"/>
      <c r="C218"/>
      <c r="D218"/>
      <c r="E218" s="4"/>
      <c r="F218"/>
      <c r="G218"/>
      <c r="H218"/>
      <c r="I218"/>
      <c r="J218"/>
      <c r="K218"/>
      <c r="L218"/>
      <c r="M218"/>
      <c r="N218"/>
    </row>
  </sheetData>
  <sortState xmlns:xlrd2="http://schemas.microsoft.com/office/spreadsheetml/2017/richdata2" ref="B22:N127">
    <sortCondition ref="C12"/>
  </sortState>
  <mergeCells count="5">
    <mergeCell ref="B148:E148"/>
    <mergeCell ref="A9:N9"/>
    <mergeCell ref="A7:N7"/>
    <mergeCell ref="A6:N6"/>
    <mergeCell ref="A4:P4"/>
  </mergeCells>
  <printOptions horizontalCentered="1"/>
  <pageMargins left="0.25" right="0.25" top="0.75" bottom="0.75" header="0.3" footer="0.3"/>
  <pageSetup paperSize="5" scale="68" fitToHeight="0" orientation="landscape" r:id="rId1"/>
  <rowBreaks count="2" manualBreakCount="2">
    <brk id="131" max="13" man="1"/>
    <brk id="14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7"/>
  <sheetViews>
    <sheetView topLeftCell="A21" zoomScale="80" zoomScaleNormal="80" zoomScaleSheetLayoutView="48" workbookViewId="0">
      <selection activeCell="E31" sqref="E31"/>
    </sheetView>
  </sheetViews>
  <sheetFormatPr baseColWidth="10" defaultColWidth="9.140625" defaultRowHeight="12.75" x14ac:dyDescent="0.2"/>
  <cols>
    <col min="1" max="1" width="5.28515625" style="4" customWidth="1"/>
    <col min="2" max="2" width="30.85546875" customWidth="1"/>
    <col min="3" max="3" width="26.7109375" bestFit="1" customWidth="1"/>
    <col min="4" max="4" width="31.5703125" bestFit="1" customWidth="1"/>
    <col min="5" max="5" width="20.85546875" style="4" bestFit="1" customWidth="1"/>
    <col min="6" max="7" width="10.85546875" style="4" bestFit="1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6" ht="37.5" customHeight="1" x14ac:dyDescent="0.2"/>
    <row r="2" spans="1:16" ht="37.5" customHeight="1" x14ac:dyDescent="0.2"/>
    <row r="3" spans="1:16" ht="37.5" customHeight="1" x14ac:dyDescent="0.2"/>
    <row r="4" spans="1:16" ht="19.5" customHeight="1" x14ac:dyDescent="0.2">
      <c r="A4" s="70" t="s">
        <v>246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21.75" customHeight="1" x14ac:dyDescent="0.25">
      <c r="A5" s="69" t="s">
        <v>102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ht="26.25" customHeight="1" x14ac:dyDescent="0.25">
      <c r="A6" s="68" t="s">
        <v>255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ht="12.75" customHeight="1" x14ac:dyDescent="0.2">
      <c r="B7" s="1"/>
      <c r="C7" s="1"/>
      <c r="E7" s="5"/>
      <c r="F7" s="5"/>
      <c r="G7" s="5"/>
      <c r="H7" s="1"/>
      <c r="I7" s="1"/>
      <c r="J7" s="1"/>
      <c r="L7" s="1"/>
      <c r="N7" s="1"/>
      <c r="O7" s="1"/>
    </row>
    <row r="8" spans="1:16" s="10" customFormat="1" ht="16.5" customHeight="1" thickBot="1" x14ac:dyDescent="0.25">
      <c r="A8" s="67" t="s">
        <v>179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11" customFormat="1" ht="29.25" customHeight="1" thickBot="1" x14ac:dyDescent="0.3">
      <c r="A9" s="15" t="s">
        <v>88</v>
      </c>
      <c r="B9" s="16" t="s">
        <v>80</v>
      </c>
      <c r="C9" s="16" t="s">
        <v>83</v>
      </c>
      <c r="D9" s="16" t="s">
        <v>81</v>
      </c>
      <c r="E9" s="16" t="s">
        <v>82</v>
      </c>
      <c r="F9" s="16" t="s">
        <v>157</v>
      </c>
      <c r="G9" s="16" t="s">
        <v>158</v>
      </c>
      <c r="H9" s="17" t="s">
        <v>156</v>
      </c>
      <c r="I9" s="17" t="s">
        <v>0</v>
      </c>
      <c r="J9" s="17" t="s">
        <v>1</v>
      </c>
      <c r="K9" s="17" t="s">
        <v>2</v>
      </c>
      <c r="L9" s="17" t="s">
        <v>3</v>
      </c>
      <c r="M9" s="17" t="s">
        <v>4</v>
      </c>
      <c r="N9" s="17" t="s">
        <v>5</v>
      </c>
      <c r="O9" s="17" t="s">
        <v>6</v>
      </c>
      <c r="P9" s="18" t="s">
        <v>124</v>
      </c>
    </row>
    <row r="10" spans="1:16" s="2" customFormat="1" ht="12" customHeight="1" x14ac:dyDescent="0.2">
      <c r="A10" s="9"/>
      <c r="B10" s="3"/>
      <c r="C10" s="3"/>
      <c r="D10" s="3"/>
      <c r="E10" s="7"/>
      <c r="F10" s="7"/>
      <c r="G10" s="7"/>
      <c r="H10" s="3"/>
      <c r="I10" s="3"/>
      <c r="J10" s="3"/>
      <c r="K10" s="3"/>
      <c r="L10" s="3"/>
      <c r="M10" s="3"/>
      <c r="N10" s="3"/>
      <c r="O10" s="3"/>
      <c r="P10" s="3"/>
    </row>
    <row r="11" spans="1:16" s="2" customFormat="1" ht="36" customHeight="1" x14ac:dyDescent="0.2">
      <c r="A11" s="46">
        <v>1</v>
      </c>
      <c r="B11" s="47" t="s">
        <v>231</v>
      </c>
      <c r="C11" s="36" t="s">
        <v>233</v>
      </c>
      <c r="D11" s="36" t="s">
        <v>199</v>
      </c>
      <c r="E11" s="36" t="s">
        <v>136</v>
      </c>
      <c r="F11" s="37" t="s">
        <v>248</v>
      </c>
      <c r="G11" s="37">
        <v>44090</v>
      </c>
      <c r="H11" s="32">
        <v>18666.669999999998</v>
      </c>
      <c r="I11" s="33">
        <v>0</v>
      </c>
      <c r="J11" s="32">
        <v>18666.669999999998</v>
      </c>
      <c r="K11" s="32">
        <f t="shared" ref="K11:K25" si="0">J11*0.0287</f>
        <v>535.733429</v>
      </c>
      <c r="L11" s="32">
        <v>0</v>
      </c>
      <c r="M11" s="32">
        <f t="shared" ref="M11:M25" si="1">J11*0.0304</f>
        <v>567.466768</v>
      </c>
      <c r="N11" s="32">
        <v>1190.1199999999999</v>
      </c>
      <c r="O11" s="32">
        <f t="shared" ref="O11:O25" si="2">K11+L11+M11+N11</f>
        <v>2293.320197</v>
      </c>
      <c r="P11" s="38">
        <f t="shared" ref="P11:P25" si="3">+J11-O11</f>
        <v>16373.349802999997</v>
      </c>
    </row>
    <row r="12" spans="1:16" s="2" customFormat="1" ht="36" customHeight="1" x14ac:dyDescent="0.2">
      <c r="A12" s="46">
        <f t="shared" ref="A12:A25" si="4">A11+1</f>
        <v>2</v>
      </c>
      <c r="B12" s="47" t="s">
        <v>232</v>
      </c>
      <c r="C12" s="36" t="s">
        <v>233</v>
      </c>
      <c r="D12" s="36" t="s">
        <v>16</v>
      </c>
      <c r="E12" s="36" t="s">
        <v>136</v>
      </c>
      <c r="F12" s="37" t="s">
        <v>249</v>
      </c>
      <c r="G12" s="37">
        <v>44090</v>
      </c>
      <c r="H12" s="32">
        <v>21333.33</v>
      </c>
      <c r="I12" s="33">
        <v>0</v>
      </c>
      <c r="J12" s="32">
        <v>21333.33</v>
      </c>
      <c r="K12" s="32">
        <f t="shared" si="0"/>
        <v>612.266571</v>
      </c>
      <c r="L12" s="32">
        <v>0</v>
      </c>
      <c r="M12" s="32">
        <f t="shared" si="1"/>
        <v>648.533232</v>
      </c>
      <c r="N12" s="32">
        <v>0</v>
      </c>
      <c r="O12" s="32">
        <f t="shared" si="2"/>
        <v>1260.7998029999999</v>
      </c>
      <c r="P12" s="38">
        <f t="shared" si="3"/>
        <v>20072.530197</v>
      </c>
    </row>
    <row r="13" spans="1:16" s="2" customFormat="1" ht="36" customHeight="1" x14ac:dyDescent="0.2">
      <c r="A13" s="46">
        <f t="shared" si="4"/>
        <v>3</v>
      </c>
      <c r="B13" s="47" t="s">
        <v>245</v>
      </c>
      <c r="C13" s="36" t="s">
        <v>85</v>
      </c>
      <c r="D13" s="36" t="s">
        <v>17</v>
      </c>
      <c r="E13" s="36" t="s">
        <v>136</v>
      </c>
      <c r="F13" s="37">
        <v>43893</v>
      </c>
      <c r="G13" s="37">
        <v>44077</v>
      </c>
      <c r="H13" s="32">
        <v>3000</v>
      </c>
      <c r="I13" s="33">
        <v>0</v>
      </c>
      <c r="J13" s="32">
        <v>3000</v>
      </c>
      <c r="K13" s="32">
        <f t="shared" si="0"/>
        <v>86.1</v>
      </c>
      <c r="L13" s="32">
        <v>0</v>
      </c>
      <c r="M13" s="32">
        <f t="shared" si="1"/>
        <v>91.2</v>
      </c>
      <c r="N13" s="32">
        <v>0</v>
      </c>
      <c r="O13" s="32">
        <f t="shared" si="2"/>
        <v>177.3</v>
      </c>
      <c r="P13" s="38">
        <f t="shared" si="3"/>
        <v>2822.7</v>
      </c>
    </row>
    <row r="14" spans="1:16" s="2" customFormat="1" ht="36" customHeight="1" x14ac:dyDescent="0.2">
      <c r="A14" s="46">
        <f t="shared" si="4"/>
        <v>4</v>
      </c>
      <c r="B14" s="47" t="s">
        <v>234</v>
      </c>
      <c r="C14" s="36" t="s">
        <v>99</v>
      </c>
      <c r="D14" s="36" t="s">
        <v>236</v>
      </c>
      <c r="E14" s="36" t="s">
        <v>136</v>
      </c>
      <c r="F14" s="37">
        <v>43978</v>
      </c>
      <c r="G14" s="37">
        <v>44090</v>
      </c>
      <c r="H14" s="32">
        <v>18666.669999999998</v>
      </c>
      <c r="I14" s="33">
        <v>0</v>
      </c>
      <c r="J14" s="32">
        <v>18666.669999999998</v>
      </c>
      <c r="K14" s="32">
        <f t="shared" si="0"/>
        <v>535.733429</v>
      </c>
      <c r="L14" s="32">
        <v>0</v>
      </c>
      <c r="M14" s="32">
        <f t="shared" si="1"/>
        <v>567.466768</v>
      </c>
      <c r="N14" s="32">
        <v>0</v>
      </c>
      <c r="O14" s="32">
        <f t="shared" si="2"/>
        <v>1103.2001970000001</v>
      </c>
      <c r="P14" s="38">
        <f t="shared" si="3"/>
        <v>17563.469803</v>
      </c>
    </row>
    <row r="15" spans="1:16" s="2" customFormat="1" ht="36" customHeight="1" x14ac:dyDescent="0.2">
      <c r="A15" s="46">
        <f t="shared" si="4"/>
        <v>5</v>
      </c>
      <c r="B15" s="47" t="s">
        <v>235</v>
      </c>
      <c r="C15" s="36" t="s">
        <v>99</v>
      </c>
      <c r="D15" s="36" t="s">
        <v>236</v>
      </c>
      <c r="E15" s="36" t="s">
        <v>136</v>
      </c>
      <c r="F15" s="37">
        <v>43978</v>
      </c>
      <c r="G15" s="37">
        <v>44090</v>
      </c>
      <c r="H15" s="32">
        <v>18666.669999999998</v>
      </c>
      <c r="I15" s="33">
        <v>0</v>
      </c>
      <c r="J15" s="32">
        <v>18666.669999999998</v>
      </c>
      <c r="K15" s="32">
        <f t="shared" si="0"/>
        <v>535.733429</v>
      </c>
      <c r="L15" s="32">
        <v>0</v>
      </c>
      <c r="M15" s="32">
        <f t="shared" si="1"/>
        <v>567.466768</v>
      </c>
      <c r="N15" s="32">
        <v>0</v>
      </c>
      <c r="O15" s="32">
        <f t="shared" si="2"/>
        <v>1103.2001970000001</v>
      </c>
      <c r="P15" s="38">
        <f t="shared" si="3"/>
        <v>17563.469803</v>
      </c>
    </row>
    <row r="16" spans="1:16" s="2" customFormat="1" ht="36" customHeight="1" x14ac:dyDescent="0.2">
      <c r="A16" s="46">
        <f t="shared" si="4"/>
        <v>6</v>
      </c>
      <c r="B16" s="47" t="s">
        <v>237</v>
      </c>
      <c r="C16" s="36" t="s">
        <v>99</v>
      </c>
      <c r="D16" s="36" t="s">
        <v>236</v>
      </c>
      <c r="E16" s="36" t="s">
        <v>136</v>
      </c>
      <c r="F16" s="37">
        <v>43836</v>
      </c>
      <c r="G16" s="37">
        <v>44090</v>
      </c>
      <c r="H16" s="32">
        <v>18666.669999999998</v>
      </c>
      <c r="I16" s="33">
        <v>0</v>
      </c>
      <c r="J16" s="32">
        <v>18666.669999999998</v>
      </c>
      <c r="K16" s="32">
        <f t="shared" si="0"/>
        <v>535.733429</v>
      </c>
      <c r="L16" s="32">
        <v>0</v>
      </c>
      <c r="M16" s="32">
        <f t="shared" si="1"/>
        <v>567.466768</v>
      </c>
      <c r="N16" s="32">
        <v>0</v>
      </c>
      <c r="O16" s="32">
        <f t="shared" si="2"/>
        <v>1103.2001970000001</v>
      </c>
      <c r="P16" s="38">
        <f t="shared" si="3"/>
        <v>17563.469803</v>
      </c>
    </row>
    <row r="17" spans="1:16" s="2" customFormat="1" ht="36" customHeight="1" x14ac:dyDescent="0.2">
      <c r="A17" s="46">
        <f t="shared" si="4"/>
        <v>7</v>
      </c>
      <c r="B17" s="47" t="s">
        <v>239</v>
      </c>
      <c r="C17" s="36" t="s">
        <v>99</v>
      </c>
      <c r="D17" s="36" t="s">
        <v>240</v>
      </c>
      <c r="E17" s="36" t="s">
        <v>136</v>
      </c>
      <c r="F17" s="37">
        <v>43978</v>
      </c>
      <c r="G17" s="37">
        <v>44090</v>
      </c>
      <c r="H17" s="32">
        <v>24000</v>
      </c>
      <c r="I17" s="33">
        <v>0</v>
      </c>
      <c r="J17" s="32">
        <v>24000</v>
      </c>
      <c r="K17" s="32">
        <f t="shared" si="0"/>
        <v>688.8</v>
      </c>
      <c r="L17" s="32">
        <v>0</v>
      </c>
      <c r="M17" s="32">
        <f t="shared" si="1"/>
        <v>729.6</v>
      </c>
      <c r="N17" s="32">
        <v>0</v>
      </c>
      <c r="O17" s="32">
        <f t="shared" si="2"/>
        <v>1418.4</v>
      </c>
      <c r="P17" s="38">
        <f t="shared" si="3"/>
        <v>22581.599999999999</v>
      </c>
    </row>
    <row r="18" spans="1:16" s="2" customFormat="1" ht="36" customHeight="1" x14ac:dyDescent="0.2">
      <c r="A18" s="46">
        <f t="shared" si="4"/>
        <v>8</v>
      </c>
      <c r="B18" s="47" t="s">
        <v>238</v>
      </c>
      <c r="C18" s="36" t="s">
        <v>91</v>
      </c>
      <c r="D18" s="36" t="s">
        <v>244</v>
      </c>
      <c r="E18" s="36" t="s">
        <v>136</v>
      </c>
      <c r="F18" s="37">
        <v>44006</v>
      </c>
      <c r="G18" s="37">
        <v>44090</v>
      </c>
      <c r="H18" s="32">
        <v>18666.669999999998</v>
      </c>
      <c r="I18" s="33">
        <v>0</v>
      </c>
      <c r="J18" s="32">
        <v>18666.669999999998</v>
      </c>
      <c r="K18" s="32">
        <f t="shared" si="0"/>
        <v>535.733429</v>
      </c>
      <c r="L18" s="32">
        <v>0</v>
      </c>
      <c r="M18" s="32">
        <f t="shared" si="1"/>
        <v>567.466768</v>
      </c>
      <c r="N18" s="32">
        <v>0</v>
      </c>
      <c r="O18" s="32">
        <f t="shared" si="2"/>
        <v>1103.2001970000001</v>
      </c>
      <c r="P18" s="38">
        <f t="shared" si="3"/>
        <v>17563.469803</v>
      </c>
    </row>
    <row r="19" spans="1:16" s="2" customFormat="1" ht="36" customHeight="1" x14ac:dyDescent="0.2">
      <c r="A19" s="46">
        <f t="shared" si="4"/>
        <v>9</v>
      </c>
      <c r="B19" s="47" t="s">
        <v>241</v>
      </c>
      <c r="C19" s="36" t="s">
        <v>91</v>
      </c>
      <c r="D19" s="36" t="s">
        <v>244</v>
      </c>
      <c r="E19" s="36" t="s">
        <v>136</v>
      </c>
      <c r="F19" s="37">
        <v>44006</v>
      </c>
      <c r="G19" s="37">
        <v>44090</v>
      </c>
      <c r="H19" s="32">
        <v>18666.669999999998</v>
      </c>
      <c r="I19" s="33">
        <v>0</v>
      </c>
      <c r="J19" s="32">
        <v>18666.669999999998</v>
      </c>
      <c r="K19" s="32">
        <f t="shared" si="0"/>
        <v>535.733429</v>
      </c>
      <c r="L19" s="32">
        <v>0</v>
      </c>
      <c r="M19" s="32">
        <f t="shared" si="1"/>
        <v>567.466768</v>
      </c>
      <c r="N19" s="32">
        <v>0</v>
      </c>
      <c r="O19" s="32">
        <f t="shared" si="2"/>
        <v>1103.2001970000001</v>
      </c>
      <c r="P19" s="38">
        <f t="shared" si="3"/>
        <v>17563.469803</v>
      </c>
    </row>
    <row r="20" spans="1:16" s="2" customFormat="1" ht="36" customHeight="1" x14ac:dyDescent="0.2">
      <c r="A20" s="46">
        <f t="shared" si="4"/>
        <v>10</v>
      </c>
      <c r="B20" s="47" t="s">
        <v>242</v>
      </c>
      <c r="C20" s="36" t="s">
        <v>91</v>
      </c>
      <c r="D20" s="36" t="s">
        <v>244</v>
      </c>
      <c r="E20" s="36" t="s">
        <v>136</v>
      </c>
      <c r="F20" s="37">
        <v>44006</v>
      </c>
      <c r="G20" s="37">
        <v>44090</v>
      </c>
      <c r="H20" s="32">
        <v>18666.669999999998</v>
      </c>
      <c r="I20" s="33">
        <v>0</v>
      </c>
      <c r="J20" s="32">
        <v>18666.669999999998</v>
      </c>
      <c r="K20" s="32">
        <f t="shared" si="0"/>
        <v>535.733429</v>
      </c>
      <c r="L20" s="32">
        <v>0</v>
      </c>
      <c r="M20" s="32">
        <f t="shared" si="1"/>
        <v>567.466768</v>
      </c>
      <c r="N20" s="32">
        <v>0</v>
      </c>
      <c r="O20" s="32">
        <f t="shared" si="2"/>
        <v>1103.2001970000001</v>
      </c>
      <c r="P20" s="38">
        <f t="shared" si="3"/>
        <v>17563.469803</v>
      </c>
    </row>
    <row r="21" spans="1:16" s="2" customFormat="1" ht="36" customHeight="1" x14ac:dyDescent="0.2">
      <c r="A21" s="46">
        <f t="shared" si="4"/>
        <v>11</v>
      </c>
      <c r="B21" s="36" t="s">
        <v>203</v>
      </c>
      <c r="C21" s="34" t="s">
        <v>207</v>
      </c>
      <c r="D21" s="34" t="s">
        <v>208</v>
      </c>
      <c r="E21" s="34" t="s">
        <v>136</v>
      </c>
      <c r="F21" s="37">
        <v>44062</v>
      </c>
      <c r="G21" s="37">
        <v>44090</v>
      </c>
      <c r="H21" s="32">
        <v>24000</v>
      </c>
      <c r="I21" s="33">
        <v>0</v>
      </c>
      <c r="J21" s="32">
        <v>24000</v>
      </c>
      <c r="K21" s="32">
        <f t="shared" si="0"/>
        <v>688.8</v>
      </c>
      <c r="L21" s="32">
        <v>0</v>
      </c>
      <c r="M21" s="32">
        <f t="shared" si="1"/>
        <v>729.6</v>
      </c>
      <c r="N21" s="32">
        <v>1190</v>
      </c>
      <c r="O21" s="32">
        <f t="shared" si="2"/>
        <v>2608.4</v>
      </c>
      <c r="P21" s="38">
        <f t="shared" si="3"/>
        <v>21391.599999999999</v>
      </c>
    </row>
    <row r="22" spans="1:16" s="2" customFormat="1" ht="36" customHeight="1" x14ac:dyDescent="0.2">
      <c r="A22" s="46">
        <f t="shared" si="4"/>
        <v>12</v>
      </c>
      <c r="B22" s="36" t="s">
        <v>204</v>
      </c>
      <c r="C22" s="34" t="s">
        <v>207</v>
      </c>
      <c r="D22" s="34" t="s">
        <v>208</v>
      </c>
      <c r="E22" s="34" t="s">
        <v>136</v>
      </c>
      <c r="F22" s="37">
        <v>44062</v>
      </c>
      <c r="G22" s="37">
        <v>44090</v>
      </c>
      <c r="H22" s="32">
        <v>24000</v>
      </c>
      <c r="I22" s="33">
        <v>0</v>
      </c>
      <c r="J22" s="32">
        <v>24000</v>
      </c>
      <c r="K22" s="32">
        <f t="shared" si="0"/>
        <v>688.8</v>
      </c>
      <c r="L22" s="32">
        <v>0</v>
      </c>
      <c r="M22" s="32">
        <f t="shared" si="1"/>
        <v>729.6</v>
      </c>
      <c r="N22" s="32">
        <v>0</v>
      </c>
      <c r="O22" s="32">
        <f t="shared" si="2"/>
        <v>1418.4</v>
      </c>
      <c r="P22" s="38">
        <f t="shared" si="3"/>
        <v>22581.599999999999</v>
      </c>
    </row>
    <row r="23" spans="1:16" s="2" customFormat="1" ht="36" customHeight="1" x14ac:dyDescent="0.2">
      <c r="A23" s="46">
        <f t="shared" si="4"/>
        <v>13</v>
      </c>
      <c r="B23" s="36" t="s">
        <v>205</v>
      </c>
      <c r="C23" s="34" t="s">
        <v>207</v>
      </c>
      <c r="D23" s="34" t="s">
        <v>208</v>
      </c>
      <c r="E23" s="34" t="s">
        <v>136</v>
      </c>
      <c r="F23" s="37">
        <v>44062</v>
      </c>
      <c r="G23" s="37">
        <v>44090</v>
      </c>
      <c r="H23" s="32">
        <v>24000</v>
      </c>
      <c r="I23" s="33">
        <v>0</v>
      </c>
      <c r="J23" s="32">
        <v>24000</v>
      </c>
      <c r="K23" s="32">
        <f t="shared" si="0"/>
        <v>688.8</v>
      </c>
      <c r="L23" s="32">
        <v>0</v>
      </c>
      <c r="M23" s="32">
        <f t="shared" si="1"/>
        <v>729.6</v>
      </c>
      <c r="N23" s="32">
        <v>0</v>
      </c>
      <c r="O23" s="32">
        <f t="shared" si="2"/>
        <v>1418.4</v>
      </c>
      <c r="P23" s="38">
        <f t="shared" si="3"/>
        <v>22581.599999999999</v>
      </c>
    </row>
    <row r="24" spans="1:16" s="2" customFormat="1" ht="36" customHeight="1" x14ac:dyDescent="0.2">
      <c r="A24" s="46">
        <f t="shared" si="4"/>
        <v>14</v>
      </c>
      <c r="B24" s="36" t="s">
        <v>219</v>
      </c>
      <c r="C24" s="34" t="s">
        <v>207</v>
      </c>
      <c r="D24" s="34" t="s">
        <v>208</v>
      </c>
      <c r="E24" s="34" t="s">
        <v>136</v>
      </c>
      <c r="F24" s="37">
        <v>43899</v>
      </c>
      <c r="G24" s="37">
        <v>44090</v>
      </c>
      <c r="H24" s="32">
        <v>24000</v>
      </c>
      <c r="I24" s="33">
        <v>0</v>
      </c>
      <c r="J24" s="32">
        <v>24000</v>
      </c>
      <c r="K24" s="32">
        <f t="shared" si="0"/>
        <v>688.8</v>
      </c>
      <c r="L24" s="32">
        <v>0</v>
      </c>
      <c r="M24" s="32">
        <f t="shared" si="1"/>
        <v>729.6</v>
      </c>
      <c r="N24" s="32">
        <v>0</v>
      </c>
      <c r="O24" s="32">
        <f t="shared" si="2"/>
        <v>1418.4</v>
      </c>
      <c r="P24" s="38">
        <f t="shared" si="3"/>
        <v>22581.599999999999</v>
      </c>
    </row>
    <row r="25" spans="1:16" s="2" customFormat="1" ht="36" customHeight="1" x14ac:dyDescent="0.2">
      <c r="A25" s="46">
        <f t="shared" si="4"/>
        <v>15</v>
      </c>
      <c r="B25" s="36" t="s">
        <v>206</v>
      </c>
      <c r="C25" s="34" t="s">
        <v>91</v>
      </c>
      <c r="D25" s="34" t="s">
        <v>144</v>
      </c>
      <c r="E25" s="34" t="s">
        <v>136</v>
      </c>
      <c r="F25" s="37">
        <v>44056</v>
      </c>
      <c r="G25" s="37">
        <v>44090</v>
      </c>
      <c r="H25" s="32">
        <v>24000</v>
      </c>
      <c r="I25" s="33">
        <v>0</v>
      </c>
      <c r="J25" s="32">
        <v>24000</v>
      </c>
      <c r="K25" s="32">
        <f t="shared" si="0"/>
        <v>688.8</v>
      </c>
      <c r="L25" s="32">
        <v>0</v>
      </c>
      <c r="M25" s="32">
        <f t="shared" si="1"/>
        <v>729.6</v>
      </c>
      <c r="N25" s="32">
        <v>1190</v>
      </c>
      <c r="O25" s="32">
        <f t="shared" si="2"/>
        <v>2608.4</v>
      </c>
      <c r="P25" s="38">
        <f t="shared" si="3"/>
        <v>21391.599999999999</v>
      </c>
    </row>
    <row r="26" spans="1:16" ht="24.75" customHeight="1" thickBot="1" x14ac:dyDescent="0.3">
      <c r="A26" s="40"/>
      <c r="B26" s="66" t="s">
        <v>125</v>
      </c>
      <c r="C26" s="66"/>
      <c r="D26" s="66"/>
      <c r="E26" s="66"/>
      <c r="F26" s="66"/>
      <c r="G26" s="66"/>
      <c r="H26" s="41">
        <f t="shared" ref="H26:P26" si="5">SUM(H11:H25)</f>
        <v>299000.01999999996</v>
      </c>
      <c r="I26" s="41">
        <f t="shared" si="5"/>
        <v>0</v>
      </c>
      <c r="J26" s="41">
        <f t="shared" si="5"/>
        <v>299000.01999999996</v>
      </c>
      <c r="K26" s="41">
        <f t="shared" si="5"/>
        <v>8581.300573999999</v>
      </c>
      <c r="L26" s="41">
        <f t="shared" si="5"/>
        <v>0</v>
      </c>
      <c r="M26" s="41">
        <f t="shared" si="5"/>
        <v>9089.6006080000025</v>
      </c>
      <c r="N26" s="41">
        <f t="shared" si="5"/>
        <v>3570.12</v>
      </c>
      <c r="O26" s="41">
        <f t="shared" si="5"/>
        <v>21241.021182000004</v>
      </c>
      <c r="P26" s="41">
        <f t="shared" si="5"/>
        <v>277758.99881799996</v>
      </c>
    </row>
    <row r="27" spans="1:16" ht="21.75" customHeight="1" x14ac:dyDescent="0.2"/>
    <row r="28" spans="1:16" ht="21.75" customHeight="1" x14ac:dyDescent="0.2"/>
    <row r="29" spans="1:16" ht="21.75" customHeight="1" x14ac:dyDescent="0.2"/>
    <row r="30" spans="1:16" ht="21.75" customHeight="1" x14ac:dyDescent="0.2"/>
    <row r="31" spans="1:16" ht="21.75" customHeight="1" x14ac:dyDescent="0.2"/>
    <row r="32" spans="1:16" ht="21.75" customHeight="1" x14ac:dyDescent="0.2"/>
    <row r="33" spans="2:17" ht="21.75" customHeight="1" x14ac:dyDescent="0.2"/>
    <row r="34" spans="2:17" s="4" customFormat="1" ht="21.75" customHeight="1" x14ac:dyDescent="0.2">
      <c r="B34"/>
      <c r="C34"/>
      <c r="D34"/>
      <c r="H34"/>
      <c r="I34"/>
      <c r="J34"/>
      <c r="K34"/>
      <c r="L34"/>
      <c r="M34"/>
      <c r="N34"/>
      <c r="O34"/>
      <c r="P34"/>
      <c r="Q34"/>
    </row>
    <row r="35" spans="2:17" s="4" customFormat="1" ht="21.75" customHeight="1" x14ac:dyDescent="0.2">
      <c r="B35"/>
      <c r="C35"/>
      <c r="D35"/>
      <c r="H35"/>
      <c r="I35"/>
      <c r="J35"/>
      <c r="K35"/>
      <c r="L35"/>
      <c r="M35"/>
      <c r="N35"/>
      <c r="O35"/>
      <c r="P35"/>
      <c r="Q35"/>
    </row>
    <row r="36" spans="2:17" s="4" customFormat="1" ht="21.75" customHeight="1" x14ac:dyDescent="0.2">
      <c r="B36"/>
      <c r="C36"/>
      <c r="D36"/>
      <c r="H36"/>
      <c r="I36"/>
      <c r="J36"/>
      <c r="K36"/>
      <c r="L36"/>
      <c r="M36"/>
      <c r="N36"/>
      <c r="O36"/>
      <c r="P36"/>
      <c r="Q36"/>
    </row>
    <row r="37" spans="2:17" s="4" customFormat="1" ht="21.75" customHeight="1" x14ac:dyDescent="0.2">
      <c r="B37"/>
      <c r="C37"/>
      <c r="D37"/>
      <c r="H37"/>
      <c r="I37"/>
      <c r="J37"/>
      <c r="K37"/>
      <c r="L37"/>
      <c r="M37"/>
      <c r="N37"/>
      <c r="O37"/>
      <c r="P37"/>
      <c r="Q37"/>
    </row>
    <row r="38" spans="2:17" s="4" customFormat="1" ht="21.75" customHeight="1" x14ac:dyDescent="0.2">
      <c r="B38"/>
      <c r="C38"/>
      <c r="D38"/>
      <c r="H38"/>
      <c r="I38"/>
      <c r="J38"/>
      <c r="K38"/>
      <c r="L38"/>
      <c r="M38"/>
      <c r="N38"/>
      <c r="O38"/>
      <c r="P38"/>
      <c r="Q38"/>
    </row>
    <row r="39" spans="2:17" s="4" customFormat="1" ht="21.75" customHeight="1" x14ac:dyDescent="0.2">
      <c r="B39"/>
      <c r="C39"/>
      <c r="D39"/>
      <c r="H39"/>
      <c r="I39"/>
      <c r="J39"/>
      <c r="K39"/>
      <c r="L39"/>
      <c r="M39"/>
      <c r="N39"/>
      <c r="O39"/>
      <c r="P39"/>
      <c r="Q39"/>
    </row>
    <row r="40" spans="2:17" s="4" customFormat="1" ht="21.75" customHeight="1" x14ac:dyDescent="0.2">
      <c r="B40"/>
      <c r="C40"/>
      <c r="D40"/>
      <c r="H40"/>
      <c r="I40"/>
      <c r="J40"/>
      <c r="K40"/>
      <c r="L40"/>
      <c r="M40"/>
      <c r="N40"/>
      <c r="O40"/>
      <c r="P40"/>
      <c r="Q40"/>
    </row>
    <row r="41" spans="2:17" s="4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4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4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s="4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2:17" s="4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2:17" s="4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2:17" s="4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2:17" s="4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1:17" s="4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1:17" ht="21.75" customHeight="1" x14ac:dyDescent="0.2"/>
    <row r="51" spans="1:17" ht="21.75" customHeight="1" x14ac:dyDescent="0.2"/>
    <row r="52" spans="1:17" ht="21.75" customHeight="1" x14ac:dyDescent="0.2"/>
    <row r="53" spans="1:17" ht="21.75" customHeight="1" x14ac:dyDescent="0.2"/>
    <row r="61" spans="1:17" s="2" customFormat="1" ht="36" customHeight="1" x14ac:dyDescent="0.2">
      <c r="A61" s="9"/>
      <c r="E61" s="9"/>
      <c r="F61" s="9"/>
      <c r="G61" s="9"/>
    </row>
    <row r="64" spans="1:17" ht="36" customHeight="1" x14ac:dyDescent="0.2"/>
    <row r="65" spans="1:1" ht="36" customHeight="1" x14ac:dyDescent="0.2"/>
    <row r="66" spans="1:1" ht="36" customHeight="1" x14ac:dyDescent="0.2"/>
    <row r="75" spans="1:1" s="6" customFormat="1" ht="36" customHeight="1" x14ac:dyDescent="0.2">
      <c r="A75" s="8"/>
    </row>
    <row r="76" spans="1:1" s="6" customFormat="1" ht="36" customHeight="1" x14ac:dyDescent="0.2">
      <c r="A76" s="8"/>
    </row>
    <row r="77" spans="1:1" s="6" customFormat="1" ht="36" customHeight="1" x14ac:dyDescent="0.2">
      <c r="A77" s="8"/>
    </row>
    <row r="78" spans="1:1" s="6" customFormat="1" ht="36" customHeight="1" x14ac:dyDescent="0.2">
      <c r="A78" s="8"/>
    </row>
    <row r="79" spans="1:1" s="6" customFormat="1" ht="36" customHeight="1" x14ac:dyDescent="0.2">
      <c r="A79" s="8"/>
    </row>
    <row r="80" spans="1:1" s="6" customFormat="1" ht="36" customHeight="1" x14ac:dyDescent="0.2">
      <c r="A80" s="8"/>
    </row>
    <row r="81" spans="1:1" s="6" customFormat="1" ht="36" customHeight="1" x14ac:dyDescent="0.2">
      <c r="A81" s="8"/>
    </row>
    <row r="82" spans="1:1" s="6" customFormat="1" ht="36" customHeight="1" x14ac:dyDescent="0.2">
      <c r="A82" s="8"/>
    </row>
    <row r="83" spans="1:1" s="6" customFormat="1" ht="36" customHeight="1" x14ac:dyDescent="0.2">
      <c r="A83" s="8"/>
    </row>
    <row r="84" spans="1:1" s="6" customFormat="1" ht="36" customHeight="1" x14ac:dyDescent="0.2">
      <c r="A84" s="8"/>
    </row>
    <row r="85" spans="1:1" s="6" customFormat="1" ht="36" customHeight="1" x14ac:dyDescent="0.2">
      <c r="A85" s="8"/>
    </row>
    <row r="86" spans="1:1" s="6" customFormat="1" ht="36" customHeight="1" x14ac:dyDescent="0.2">
      <c r="A86" s="8"/>
    </row>
    <row r="87" spans="1:1" s="6" customFormat="1" ht="36" customHeight="1" x14ac:dyDescent="0.2">
      <c r="A87" s="8"/>
    </row>
  </sheetData>
  <mergeCells count="5">
    <mergeCell ref="A4:P4"/>
    <mergeCell ref="A6:P6"/>
    <mergeCell ref="A8:P8"/>
    <mergeCell ref="B26:G26"/>
    <mergeCell ref="A5:P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4"/>
  <sheetViews>
    <sheetView topLeftCell="A4" zoomScaleNormal="100" zoomScaleSheetLayoutView="48" workbookViewId="0">
      <selection activeCell="C17" sqref="C17"/>
    </sheetView>
  </sheetViews>
  <sheetFormatPr baseColWidth="10" defaultColWidth="9.140625" defaultRowHeight="12.75" x14ac:dyDescent="0.2"/>
  <cols>
    <col min="1" max="1" width="5.28515625" style="4" customWidth="1"/>
    <col min="2" max="2" width="30.85546875" customWidth="1"/>
    <col min="3" max="3" width="28.28515625" customWidth="1"/>
    <col min="4" max="4" width="25.42578125" customWidth="1"/>
    <col min="5" max="5" width="21.85546875" style="4" customWidth="1"/>
    <col min="6" max="14" width="13.28515625" customWidth="1"/>
  </cols>
  <sheetData>
    <row r="1" spans="1:14" ht="37.5" customHeight="1" x14ac:dyDescent="0.2"/>
    <row r="2" spans="1:14" ht="37.5" customHeight="1" x14ac:dyDescent="0.2"/>
    <row r="3" spans="1:14" ht="37.5" customHeight="1" x14ac:dyDescent="0.2"/>
    <row r="4" spans="1:14" ht="19.5" customHeight="1" x14ac:dyDescent="0.2">
      <c r="A4" s="70" t="s">
        <v>246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9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21.75" customHeight="1" x14ac:dyDescent="0.25">
      <c r="A6" s="69" t="s">
        <v>102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ht="26.25" customHeight="1" x14ac:dyDescent="0.25">
      <c r="A7" s="68" t="s">
        <v>256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0.5" customHeight="1" x14ac:dyDescent="0.2">
      <c r="B8" s="1"/>
      <c r="C8" s="1"/>
      <c r="E8" s="5"/>
      <c r="F8" s="1"/>
      <c r="G8" s="1"/>
      <c r="H8" s="1"/>
      <c r="J8" s="1"/>
      <c r="L8" s="1"/>
      <c r="M8" s="1"/>
    </row>
    <row r="9" spans="1:14" s="10" customFormat="1" ht="18" customHeight="1" x14ac:dyDescent="0.2">
      <c r="A9" s="67" t="s">
        <v>178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ht="14.25" customHeight="1" thickBot="1" x14ac:dyDescent="0.25">
      <c r="B10" s="1"/>
      <c r="C10" s="1"/>
      <c r="E10" s="5"/>
      <c r="F10" s="1"/>
      <c r="G10" s="1"/>
      <c r="H10" s="1"/>
      <c r="J10" s="1"/>
      <c r="L10" s="1"/>
      <c r="M10" s="1"/>
    </row>
    <row r="11" spans="1:14" s="11" customFormat="1" ht="29.25" customHeight="1" thickBot="1" x14ac:dyDescent="0.3">
      <c r="A11" s="15" t="s">
        <v>88</v>
      </c>
      <c r="B11" s="16" t="s">
        <v>80</v>
      </c>
      <c r="C11" s="16" t="s">
        <v>83</v>
      </c>
      <c r="D11" s="16" t="s">
        <v>81</v>
      </c>
      <c r="E11" s="16" t="s">
        <v>82</v>
      </c>
      <c r="F11" s="17" t="s">
        <v>156</v>
      </c>
      <c r="G11" s="17" t="s">
        <v>0</v>
      </c>
      <c r="H11" s="17" t="s">
        <v>1</v>
      </c>
      <c r="I11" s="17" t="s">
        <v>2</v>
      </c>
      <c r="J11" s="17" t="s">
        <v>3</v>
      </c>
      <c r="K11" s="17" t="s">
        <v>4</v>
      </c>
      <c r="L11" s="17" t="s">
        <v>5</v>
      </c>
      <c r="M11" s="17" t="s">
        <v>6</v>
      </c>
      <c r="N11" s="18" t="s">
        <v>124</v>
      </c>
    </row>
    <row r="12" spans="1:14" s="2" customFormat="1" ht="6" customHeight="1" thickBot="1" x14ac:dyDescent="0.25">
      <c r="A12" s="9"/>
      <c r="B12" s="3"/>
      <c r="C12" s="3"/>
      <c r="D12" s="3"/>
      <c r="E12" s="7"/>
      <c r="F12" s="3"/>
      <c r="G12" s="3"/>
      <c r="H12" s="3"/>
      <c r="I12" s="3"/>
      <c r="J12" s="3"/>
      <c r="K12" s="3"/>
      <c r="L12" s="3"/>
      <c r="M12" s="3"/>
      <c r="N12" s="3"/>
    </row>
    <row r="13" spans="1:14" s="2" customFormat="1" ht="32.1" customHeight="1" x14ac:dyDescent="0.2">
      <c r="A13" s="26">
        <v>1</v>
      </c>
      <c r="B13" s="19" t="s">
        <v>284</v>
      </c>
      <c r="C13" s="30" t="s">
        <v>162</v>
      </c>
      <c r="D13" s="30" t="s">
        <v>163</v>
      </c>
      <c r="E13" s="30" t="s">
        <v>164</v>
      </c>
      <c r="F13" s="21">
        <v>10000</v>
      </c>
      <c r="G13" s="27">
        <v>0</v>
      </c>
      <c r="H13" s="21">
        <v>10000</v>
      </c>
      <c r="I13" s="21">
        <v>0</v>
      </c>
      <c r="J13" s="27">
        <v>0</v>
      </c>
      <c r="K13" s="21">
        <v>0</v>
      </c>
      <c r="L13" s="27">
        <v>0</v>
      </c>
      <c r="M13" s="21">
        <v>0</v>
      </c>
      <c r="N13" s="22">
        <v>10000</v>
      </c>
    </row>
    <row r="14" spans="1:14" s="2" customFormat="1" ht="32.1" customHeight="1" x14ac:dyDescent="0.2">
      <c r="A14" s="28">
        <v>2</v>
      </c>
      <c r="B14" s="25" t="s">
        <v>285</v>
      </c>
      <c r="C14" s="31" t="s">
        <v>162</v>
      </c>
      <c r="D14" s="31" t="s">
        <v>163</v>
      </c>
      <c r="E14" s="31" t="s">
        <v>164</v>
      </c>
      <c r="F14" s="23">
        <v>10000</v>
      </c>
      <c r="G14" s="29">
        <v>0</v>
      </c>
      <c r="H14" s="23">
        <v>10000</v>
      </c>
      <c r="I14" s="23">
        <v>0</v>
      </c>
      <c r="J14" s="29">
        <v>0</v>
      </c>
      <c r="K14" s="23">
        <v>0</v>
      </c>
      <c r="L14" s="29">
        <v>0</v>
      </c>
      <c r="M14" s="23">
        <v>0</v>
      </c>
      <c r="N14" s="24">
        <v>10000</v>
      </c>
    </row>
    <row r="15" spans="1:14" s="2" customFormat="1" ht="32.1" customHeight="1" x14ac:dyDescent="0.2">
      <c r="A15" s="28">
        <v>3</v>
      </c>
      <c r="B15" s="25" t="s">
        <v>286</v>
      </c>
      <c r="C15" s="31" t="s">
        <v>162</v>
      </c>
      <c r="D15" s="31" t="s">
        <v>163</v>
      </c>
      <c r="E15" s="31" t="s">
        <v>164</v>
      </c>
      <c r="F15" s="23">
        <v>10000</v>
      </c>
      <c r="G15" s="29">
        <v>0</v>
      </c>
      <c r="H15" s="23">
        <v>10000</v>
      </c>
      <c r="I15" s="23">
        <v>0</v>
      </c>
      <c r="J15" s="29">
        <v>0</v>
      </c>
      <c r="K15" s="23">
        <v>0</v>
      </c>
      <c r="L15" s="29">
        <v>0</v>
      </c>
      <c r="M15" s="23">
        <v>0</v>
      </c>
      <c r="N15" s="24">
        <v>10000</v>
      </c>
    </row>
    <row r="16" spans="1:14" s="2" customFormat="1" ht="32.1" customHeight="1" x14ac:dyDescent="0.2">
      <c r="A16" s="28">
        <v>4</v>
      </c>
      <c r="B16" s="25" t="s">
        <v>287</v>
      </c>
      <c r="C16" s="31" t="s">
        <v>162</v>
      </c>
      <c r="D16" s="31" t="s">
        <v>163</v>
      </c>
      <c r="E16" s="31" t="s">
        <v>164</v>
      </c>
      <c r="F16" s="23">
        <v>4666.67</v>
      </c>
      <c r="G16" s="29">
        <v>0</v>
      </c>
      <c r="H16" s="23">
        <v>4666.67</v>
      </c>
      <c r="I16" s="23">
        <v>0</v>
      </c>
      <c r="J16" s="29">
        <v>0</v>
      </c>
      <c r="K16" s="23">
        <v>0</v>
      </c>
      <c r="L16" s="29">
        <v>0</v>
      </c>
      <c r="M16" s="23">
        <v>0</v>
      </c>
      <c r="N16" s="24">
        <v>4666.67</v>
      </c>
    </row>
    <row r="17" spans="1:15" s="2" customFormat="1" ht="32.1" customHeight="1" x14ac:dyDescent="0.2">
      <c r="A17" s="28">
        <v>5</v>
      </c>
      <c r="B17" s="25" t="s">
        <v>288</v>
      </c>
      <c r="C17" s="31" t="s">
        <v>162</v>
      </c>
      <c r="D17" s="31" t="s">
        <v>163</v>
      </c>
      <c r="E17" s="31" t="s">
        <v>164</v>
      </c>
      <c r="F17" s="23">
        <v>10000</v>
      </c>
      <c r="G17" s="29">
        <v>0</v>
      </c>
      <c r="H17" s="23">
        <v>10000</v>
      </c>
      <c r="I17" s="23">
        <v>0</v>
      </c>
      <c r="J17" s="29">
        <v>0</v>
      </c>
      <c r="K17" s="23">
        <v>0</v>
      </c>
      <c r="L17" s="29">
        <v>0</v>
      </c>
      <c r="M17" s="23">
        <v>0</v>
      </c>
      <c r="N17" s="24">
        <v>10000</v>
      </c>
    </row>
    <row r="18" spans="1:15" ht="36" customHeight="1" thickBot="1" x14ac:dyDescent="0.3">
      <c r="A18" s="40"/>
      <c r="B18" s="66" t="s">
        <v>125</v>
      </c>
      <c r="C18" s="66"/>
      <c r="D18" s="66"/>
      <c r="E18" s="66"/>
      <c r="F18" s="42">
        <f t="shared" ref="F18:N18" si="0">SUM(F13:F17)</f>
        <v>44666.67</v>
      </c>
      <c r="G18" s="43">
        <f t="shared" si="0"/>
        <v>0</v>
      </c>
      <c r="H18" s="42">
        <f t="shared" si="0"/>
        <v>44666.67</v>
      </c>
      <c r="I18" s="42">
        <f t="shared" si="0"/>
        <v>0</v>
      </c>
      <c r="J18" s="42">
        <f t="shared" si="0"/>
        <v>0</v>
      </c>
      <c r="K18" s="42">
        <f t="shared" si="0"/>
        <v>0</v>
      </c>
      <c r="L18" s="42">
        <f t="shared" si="0"/>
        <v>0</v>
      </c>
      <c r="M18" s="42">
        <f t="shared" si="0"/>
        <v>0</v>
      </c>
      <c r="N18" s="44">
        <f t="shared" si="0"/>
        <v>44666.67</v>
      </c>
    </row>
    <row r="19" spans="1:15" ht="21.75" customHeight="1" x14ac:dyDescent="0.2"/>
    <row r="20" spans="1:15" ht="21.75" customHeight="1" x14ac:dyDescent="0.2"/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s="4" customFormat="1" ht="21.75" customHeight="1" x14ac:dyDescent="0.2">
      <c r="B27"/>
      <c r="C27"/>
      <c r="D27"/>
      <c r="F27"/>
      <c r="G27"/>
      <c r="H27"/>
      <c r="I27"/>
      <c r="J27"/>
      <c r="K27"/>
      <c r="L27"/>
      <c r="M27"/>
      <c r="N27"/>
      <c r="O27"/>
    </row>
    <row r="28" spans="1:15" s="4" customFormat="1" ht="21.75" customHeight="1" x14ac:dyDescent="0.2">
      <c r="B28"/>
      <c r="C28"/>
      <c r="D28"/>
      <c r="F28"/>
      <c r="G28"/>
      <c r="H28"/>
      <c r="I28"/>
      <c r="J28"/>
      <c r="K28"/>
      <c r="L28"/>
      <c r="M28"/>
      <c r="N28"/>
      <c r="O28"/>
    </row>
    <row r="29" spans="1:15" s="4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4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4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4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4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4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4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4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4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4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4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4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4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4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ht="21.75" customHeight="1" x14ac:dyDescent="0.2">
      <c r="A43"/>
    </row>
    <row r="44" spans="1:15" ht="21.75" customHeight="1" x14ac:dyDescent="0.2">
      <c r="A44"/>
    </row>
    <row r="45" spans="1:15" ht="21.75" customHeight="1" x14ac:dyDescent="0.2">
      <c r="A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/>
    <row r="49" spans="1:5" ht="21.75" customHeight="1" x14ac:dyDescent="0.2"/>
    <row r="50" spans="1:5" ht="21.75" customHeight="1" x14ac:dyDescent="0.2"/>
    <row r="57" spans="1:5" s="2" customFormat="1" ht="36" customHeight="1" x14ac:dyDescent="0.2">
      <c r="A57" s="9"/>
      <c r="E57" s="9"/>
    </row>
    <row r="58" spans="1:5" s="2" customFormat="1" ht="36" customHeight="1" x14ac:dyDescent="0.2">
      <c r="A58" s="9"/>
      <c r="E58" s="9"/>
    </row>
    <row r="60" spans="1:5" ht="36" customHeight="1" x14ac:dyDescent="0.2"/>
    <row r="61" spans="1:5" ht="36" customHeight="1" x14ac:dyDescent="0.2"/>
    <row r="62" spans="1:5" ht="36" customHeight="1" x14ac:dyDescent="0.2"/>
    <row r="63" spans="1:5" ht="36" customHeight="1" x14ac:dyDescent="0.2"/>
    <row r="71" spans="1:1" s="6" customFormat="1" ht="36" customHeight="1" x14ac:dyDescent="0.2">
      <c r="A71" s="8"/>
    </row>
    <row r="72" spans="1:1" s="6" customFormat="1" ht="36" customHeight="1" x14ac:dyDescent="0.2">
      <c r="A72" s="8"/>
    </row>
    <row r="73" spans="1:1" s="6" customFormat="1" ht="36" customHeight="1" x14ac:dyDescent="0.2">
      <c r="A73" s="8"/>
    </row>
    <row r="74" spans="1:1" s="6" customFormat="1" ht="36" customHeight="1" x14ac:dyDescent="0.2">
      <c r="A74" s="8"/>
    </row>
    <row r="75" spans="1:1" s="6" customFormat="1" ht="36" customHeight="1" x14ac:dyDescent="0.2">
      <c r="A75" s="8"/>
    </row>
    <row r="76" spans="1:1" s="6" customFormat="1" ht="36" customHeight="1" x14ac:dyDescent="0.2">
      <c r="A76" s="8"/>
    </row>
    <row r="77" spans="1:1" s="6" customFormat="1" ht="36" customHeight="1" x14ac:dyDescent="0.2">
      <c r="A77" s="8"/>
    </row>
    <row r="78" spans="1:1" s="6" customFormat="1" ht="36" customHeight="1" x14ac:dyDescent="0.2">
      <c r="A78" s="8"/>
    </row>
    <row r="79" spans="1:1" s="6" customFormat="1" ht="36" customHeight="1" x14ac:dyDescent="0.2">
      <c r="A79" s="8"/>
    </row>
    <row r="80" spans="1:1" s="6" customFormat="1" ht="36" customHeight="1" x14ac:dyDescent="0.2">
      <c r="A80" s="8"/>
    </row>
    <row r="81" spans="1:1" s="6" customFormat="1" ht="36" customHeight="1" x14ac:dyDescent="0.2">
      <c r="A81" s="8"/>
    </row>
    <row r="82" spans="1:1" s="6" customFormat="1" ht="36" customHeight="1" x14ac:dyDescent="0.2">
      <c r="A82" s="8"/>
    </row>
    <row r="83" spans="1:1" s="6" customFormat="1" ht="36" customHeight="1" x14ac:dyDescent="0.2">
      <c r="A83" s="8"/>
    </row>
    <row r="84" spans="1:1" s="6" customFormat="1" ht="36" customHeight="1" x14ac:dyDescent="0.2">
      <c r="A84" s="8"/>
    </row>
  </sheetData>
  <mergeCells count="5">
    <mergeCell ref="A4:N4"/>
    <mergeCell ref="A7:N7"/>
    <mergeCell ref="A9:N9"/>
    <mergeCell ref="B18:E18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Q23"/>
  <sheetViews>
    <sheetView topLeftCell="A7" workbookViewId="0">
      <selection activeCell="C20" sqref="C20"/>
    </sheetView>
  </sheetViews>
  <sheetFormatPr baseColWidth="10" defaultRowHeight="12.75" x14ac:dyDescent="0.2"/>
  <cols>
    <col min="1" max="1" width="4.42578125" customWidth="1"/>
    <col min="2" max="2" width="5" customWidth="1"/>
    <col min="3" max="3" width="17.42578125" bestFit="1" customWidth="1"/>
    <col min="4" max="4" width="21.140625" customWidth="1"/>
    <col min="5" max="5" width="18.5703125" bestFit="1" customWidth="1"/>
    <col min="6" max="6" width="12.7109375" bestFit="1" customWidth="1"/>
  </cols>
  <sheetData>
    <row r="12" spans="1:17" x14ac:dyDescent="0.2">
      <c r="B12" s="70" t="s">
        <v>246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spans="1:17" ht="15.75" x14ac:dyDescent="0.25">
      <c r="B13" s="69" t="s">
        <v>102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 ht="15" x14ac:dyDescent="0.25">
      <c r="B14" s="68" t="s">
        <v>283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17" x14ac:dyDescent="0.2">
      <c r="B15" s="4"/>
      <c r="C15" s="1"/>
      <c r="D15" s="1"/>
      <c r="E15" s="1"/>
      <c r="F15" s="1"/>
      <c r="G15" s="1"/>
      <c r="H15" s="1"/>
      <c r="I15" s="1"/>
      <c r="K15" s="1"/>
      <c r="M15" s="1"/>
      <c r="N15" s="1"/>
    </row>
    <row r="16" spans="1:17" x14ac:dyDescent="0.2">
      <c r="A16" s="10"/>
      <c r="B16" s="67" t="s">
        <v>282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 ht="13.5" thickBot="1" x14ac:dyDescent="0.25"/>
    <row r="18" spans="2:17" ht="39.75" thickBot="1" x14ac:dyDescent="0.3">
      <c r="B18" s="15" t="s">
        <v>88</v>
      </c>
      <c r="C18" s="16" t="s">
        <v>80</v>
      </c>
      <c r="D18" s="16" t="s">
        <v>83</v>
      </c>
      <c r="E18" s="16" t="s">
        <v>81</v>
      </c>
      <c r="F18" s="16" t="s">
        <v>82</v>
      </c>
      <c r="G18" s="16" t="s">
        <v>157</v>
      </c>
      <c r="H18" s="16" t="s">
        <v>158</v>
      </c>
      <c r="I18" s="17" t="s">
        <v>156</v>
      </c>
      <c r="J18" s="17" t="s">
        <v>0</v>
      </c>
      <c r="K18" s="17" t="s">
        <v>1</v>
      </c>
      <c r="L18" s="17" t="s">
        <v>2</v>
      </c>
      <c r="M18" s="17" t="s">
        <v>3</v>
      </c>
      <c r="N18" s="17" t="s">
        <v>4</v>
      </c>
      <c r="O18" s="17" t="s">
        <v>5</v>
      </c>
      <c r="P18" s="17" t="s">
        <v>6</v>
      </c>
      <c r="Q18" s="18" t="s">
        <v>124</v>
      </c>
    </row>
    <row r="19" spans="2:17" ht="13.5" thickBot="1" x14ac:dyDescent="0.25">
      <c r="B19" s="9"/>
      <c r="C19" s="65"/>
      <c r="D19" s="65"/>
      <c r="E19" s="65"/>
      <c r="F19" s="65"/>
      <c r="G19" s="3"/>
      <c r="H19" s="3"/>
      <c r="I19" s="3"/>
      <c r="J19" s="3"/>
      <c r="K19" s="3"/>
      <c r="L19" s="3"/>
      <c r="M19" s="3"/>
      <c r="N19" s="3"/>
      <c r="O19" s="3"/>
    </row>
    <row r="20" spans="2:17" ht="36" x14ac:dyDescent="0.2">
      <c r="B20" s="64">
        <v>1</v>
      </c>
      <c r="C20" s="62" t="s">
        <v>281</v>
      </c>
      <c r="D20" s="63" t="s">
        <v>99</v>
      </c>
      <c r="E20" s="62" t="s">
        <v>280</v>
      </c>
      <c r="F20" s="61" t="s">
        <v>274</v>
      </c>
      <c r="G20" s="60">
        <v>44060</v>
      </c>
      <c r="H20" s="60">
        <v>44244</v>
      </c>
      <c r="I20" s="59">
        <v>67500</v>
      </c>
      <c r="J20" s="59">
        <v>0</v>
      </c>
      <c r="K20" s="59">
        <v>67500</v>
      </c>
      <c r="L20" s="59">
        <f>I20*0.0287</f>
        <v>1937.25</v>
      </c>
      <c r="M20" s="59">
        <v>4898</v>
      </c>
      <c r="N20" s="59">
        <f>I20*0.0304</f>
        <v>2052</v>
      </c>
      <c r="O20" s="59">
        <v>25</v>
      </c>
      <c r="P20" s="59">
        <f>L20+M20+N20+O20</f>
        <v>8912.25</v>
      </c>
      <c r="Q20" s="58">
        <f>I20-P20</f>
        <v>58587.75</v>
      </c>
    </row>
    <row r="21" spans="2:17" ht="36" x14ac:dyDescent="0.2">
      <c r="B21" s="57">
        <v>2</v>
      </c>
      <c r="C21" s="56" t="s">
        <v>279</v>
      </c>
      <c r="D21" s="56" t="s">
        <v>278</v>
      </c>
      <c r="E21" s="56" t="s">
        <v>277</v>
      </c>
      <c r="F21" s="55" t="s">
        <v>274</v>
      </c>
      <c r="G21" s="54">
        <v>44071</v>
      </c>
      <c r="H21" s="54">
        <v>44255</v>
      </c>
      <c r="I21" s="53">
        <v>170000</v>
      </c>
      <c r="J21" s="53">
        <v>0</v>
      </c>
      <c r="K21" s="53">
        <v>170000</v>
      </c>
      <c r="L21" s="53">
        <f>I21*0.0287</f>
        <v>4879</v>
      </c>
      <c r="M21" s="53">
        <v>28838.560000000001</v>
      </c>
      <c r="N21" s="53">
        <v>4098.53</v>
      </c>
      <c r="O21" s="53">
        <v>25</v>
      </c>
      <c r="P21" s="53">
        <f>L21+M21+N21+O21</f>
        <v>37841.089999999997</v>
      </c>
      <c r="Q21" s="52">
        <f>I21-P21</f>
        <v>132158.91</v>
      </c>
    </row>
    <row r="22" spans="2:17" ht="36" x14ac:dyDescent="0.2">
      <c r="B22" s="57">
        <v>3</v>
      </c>
      <c r="C22" s="56" t="s">
        <v>276</v>
      </c>
      <c r="D22" s="56" t="s">
        <v>95</v>
      </c>
      <c r="E22" s="56" t="s">
        <v>275</v>
      </c>
      <c r="F22" s="55" t="s">
        <v>274</v>
      </c>
      <c r="G22" s="54">
        <v>44067</v>
      </c>
      <c r="H22" s="54">
        <v>44251</v>
      </c>
      <c r="I22" s="53">
        <v>190000</v>
      </c>
      <c r="J22" s="53">
        <v>0</v>
      </c>
      <c r="K22" s="53">
        <v>190000</v>
      </c>
      <c r="L22" s="53">
        <f>I22*0.0287</f>
        <v>5453</v>
      </c>
      <c r="M22" s="53">
        <v>33695.06</v>
      </c>
      <c r="N22" s="53">
        <v>4098.53</v>
      </c>
      <c r="O22" s="53">
        <v>25</v>
      </c>
      <c r="P22" s="53">
        <f>L22+M22+N22+O22</f>
        <v>43271.59</v>
      </c>
      <c r="Q22" s="52">
        <f>I22-P22</f>
        <v>146728.41</v>
      </c>
    </row>
    <row r="23" spans="2:17" ht="15.75" thickBot="1" x14ac:dyDescent="0.3">
      <c r="B23" s="71" t="s">
        <v>125</v>
      </c>
      <c r="C23" s="72"/>
      <c r="D23" s="72"/>
      <c r="E23" s="72"/>
      <c r="F23" s="72"/>
      <c r="G23" s="72"/>
      <c r="H23" s="73"/>
      <c r="I23" s="51">
        <f t="shared" ref="I23:Q23" si="0">SUM(I20:I22)</f>
        <v>427500</v>
      </c>
      <c r="J23" s="51">
        <f t="shared" si="0"/>
        <v>0</v>
      </c>
      <c r="K23" s="51">
        <f t="shared" si="0"/>
        <v>427500</v>
      </c>
      <c r="L23" s="51">
        <f t="shared" si="0"/>
        <v>12269.25</v>
      </c>
      <c r="M23" s="51">
        <f t="shared" si="0"/>
        <v>67431.62</v>
      </c>
      <c r="N23" s="51">
        <f t="shared" si="0"/>
        <v>10249.06</v>
      </c>
      <c r="O23" s="51">
        <f t="shared" si="0"/>
        <v>75</v>
      </c>
      <c r="P23" s="51">
        <f t="shared" si="0"/>
        <v>90024.93</v>
      </c>
      <c r="Q23" s="50">
        <f t="shared" si="0"/>
        <v>337475.07</v>
      </c>
    </row>
  </sheetData>
  <mergeCells count="5">
    <mergeCell ref="B23:H23"/>
    <mergeCell ref="B14:Q14"/>
    <mergeCell ref="B13:Q13"/>
    <mergeCell ref="B12:Q12"/>
    <mergeCell ref="B16:Q16"/>
  </mergeCells>
  <pageMargins left="0.25" right="0.25" top="0.75" bottom="0.75" header="0.3" footer="0.3"/>
  <pageSetup paperSize="41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Fijos</vt:lpstr>
      <vt:lpstr>Nomina Contratados </vt:lpstr>
      <vt:lpstr>Nomina Personal Vigilancia</vt:lpstr>
      <vt:lpstr>Temporal Cargos de Carrera</vt:lpstr>
      <vt:lpstr>'Nomina Fijos'!Área_de_impresión</vt:lpstr>
      <vt:lpstr>'Nomina Contratados '!Títulos_a_imprimir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Angela Comas</cp:lastModifiedBy>
  <cp:lastPrinted>2020-10-09T14:53:31Z</cp:lastPrinted>
  <dcterms:created xsi:type="dcterms:W3CDTF">2017-10-11T04:49:31Z</dcterms:created>
  <dcterms:modified xsi:type="dcterms:W3CDTF">2023-03-29T14:44:08Z</dcterms:modified>
</cp:coreProperties>
</file>