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0/Agosto/"/>
    </mc:Choice>
  </mc:AlternateContent>
  <xr:revisionPtr revIDLastSave="4" documentId="13_ncr:1_{2527EFBD-8F8C-4F02-9854-A4DAC37ADA14}" xr6:coauthVersionLast="47" xr6:coauthVersionMax="47" xr10:uidLastSave="{05B68BA1-9A86-454D-A386-D29F298EE53E}"/>
  <bookViews>
    <workbookView xWindow="-120" yWindow="-120" windowWidth="29040" windowHeight="15840" xr2:uid="{00000000-000D-0000-FFFF-FFFF00000000}"/>
  </bookViews>
  <sheets>
    <sheet name="Nomina Fijos" sheetId="5" r:id="rId1"/>
    <sheet name="Nomina Contratados " sheetId="9" r:id="rId2"/>
    <sheet name="Nomina Personal Vigilancia" sheetId="11" r:id="rId3"/>
    <sheet name="Temporal Cargos de Carrera" sheetId="12" r:id="rId4"/>
  </sheets>
  <definedNames>
    <definedName name="_xlnm._FilterDatabase" localSheetId="1" hidden="1">'Nomina Contratados '!$A$21:$P$26</definedName>
    <definedName name="_xlnm._FilterDatabase" localSheetId="0" hidden="1">'Nomina Fijos'!$A$13:$N$166</definedName>
    <definedName name="_xlnm.Print_Area" localSheetId="0">'Nomina Fijos'!$A$1:$N$178</definedName>
    <definedName name="_xlnm.Print_Titles" localSheetId="1">'Nomina Contratados '!$1:$10</definedName>
    <definedName name="_xlnm.Print_Titles" localSheetId="0">'Nomina Fijos'!$1:$12</definedName>
    <definedName name="_xlnm.Print_Titles" localSheetId="2">'Nomina Personal Vigilancia'!$1:$12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5" l="1"/>
  <c r="N21" i="5" s="1"/>
  <c r="I21" i="5"/>
  <c r="K21" i="5"/>
  <c r="A21" i="5"/>
  <c r="A22" i="5" s="1"/>
  <c r="A23" i="5" s="1"/>
  <c r="A24" i="5" s="1"/>
  <c r="A25" i="5" s="1"/>
  <c r="K23" i="5" l="1"/>
  <c r="K22" i="5"/>
  <c r="I23" i="5" l="1"/>
  <c r="M23" i="5" s="1"/>
  <c r="N23" i="5" s="1"/>
  <c r="I51" i="5"/>
  <c r="M51" i="5" s="1"/>
  <c r="N51" i="5" s="1"/>
  <c r="K21" i="12" l="1"/>
  <c r="L21" i="12"/>
  <c r="N21" i="12"/>
  <c r="P21" i="12"/>
  <c r="J21" i="12"/>
  <c r="O20" i="12"/>
  <c r="M20" i="12"/>
  <c r="O21" i="12" l="1"/>
  <c r="M21" i="12"/>
  <c r="Q20" i="12"/>
  <c r="R20" i="12" s="1"/>
  <c r="R21" i="12" l="1"/>
  <c r="Q21" i="12"/>
  <c r="K71" i="5"/>
  <c r="N26" i="9" l="1"/>
  <c r="L26" i="9"/>
  <c r="J26" i="9"/>
  <c r="I26" i="9"/>
  <c r="H26" i="9"/>
  <c r="M13" i="9" l="1"/>
  <c r="K13" i="9"/>
  <c r="O13" i="9" s="1"/>
  <c r="P13" i="9" s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I24" i="5" l="1"/>
  <c r="K24" i="5"/>
  <c r="M24" i="5" l="1"/>
  <c r="N24" i="5" s="1"/>
  <c r="A14" i="5"/>
  <c r="I156" i="5"/>
  <c r="K156" i="5"/>
  <c r="M17" i="9"/>
  <c r="M18" i="9"/>
  <c r="M19" i="9"/>
  <c r="M20" i="9"/>
  <c r="K17" i="9"/>
  <c r="K18" i="9"/>
  <c r="K19" i="9"/>
  <c r="K20" i="9"/>
  <c r="K11" i="9"/>
  <c r="K12" i="9"/>
  <c r="K14" i="9"/>
  <c r="K15" i="9"/>
  <c r="K16" i="9"/>
  <c r="M11" i="9"/>
  <c r="M12" i="9"/>
  <c r="M14" i="9"/>
  <c r="M15" i="9"/>
  <c r="M16" i="9"/>
  <c r="A15" i="5" l="1"/>
  <c r="A16" i="5" s="1"/>
  <c r="A17" i="5" s="1"/>
  <c r="A18" i="5" s="1"/>
  <c r="A19" i="5" s="1"/>
  <c r="A20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O17" i="9"/>
  <c r="P17" i="9" s="1"/>
  <c r="O20" i="9"/>
  <c r="P20" i="9" s="1"/>
  <c r="O19" i="9"/>
  <c r="P19" i="9" s="1"/>
  <c r="M156" i="5"/>
  <c r="N156" i="5" s="1"/>
  <c r="O12" i="9"/>
  <c r="O16" i="9"/>
  <c r="P16" i="9" s="1"/>
  <c r="O11" i="9"/>
  <c r="P11" i="9" s="1"/>
  <c r="O18" i="9"/>
  <c r="P18" i="9" s="1"/>
  <c r="O14" i="9"/>
  <c r="P14" i="9" s="1"/>
  <c r="O15" i="9"/>
  <c r="P15" i="9" s="1"/>
  <c r="A51" i="5" l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P12" i="9"/>
  <c r="K14" i="5" l="1"/>
  <c r="K140" i="5"/>
  <c r="K15" i="5"/>
  <c r="K16" i="5"/>
  <c r="K17" i="5"/>
  <c r="K18" i="5"/>
  <c r="K19" i="5"/>
  <c r="K20" i="5"/>
  <c r="K66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8" i="5"/>
  <c r="K49" i="5"/>
  <c r="K52" i="5"/>
  <c r="K53" i="5"/>
  <c r="K54" i="5"/>
  <c r="K55" i="5"/>
  <c r="K56" i="5"/>
  <c r="K57" i="5"/>
  <c r="K58" i="5"/>
  <c r="K59" i="5"/>
  <c r="K159" i="5"/>
  <c r="K60" i="5"/>
  <c r="K61" i="5"/>
  <c r="K62" i="5"/>
  <c r="K63" i="5"/>
  <c r="K64" i="5"/>
  <c r="K65" i="5"/>
  <c r="K67" i="5"/>
  <c r="K69" i="5"/>
  <c r="K70" i="5"/>
  <c r="K73" i="5"/>
  <c r="K72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7" i="5"/>
  <c r="K118" i="5"/>
  <c r="K119" i="5"/>
  <c r="K120" i="5"/>
  <c r="K121" i="5"/>
  <c r="K122" i="5"/>
  <c r="K123" i="5"/>
  <c r="K124" i="5"/>
  <c r="K126" i="5"/>
  <c r="K127" i="5"/>
  <c r="K128" i="5"/>
  <c r="K129" i="5"/>
  <c r="K130" i="5"/>
  <c r="K131" i="5"/>
  <c r="K132" i="5"/>
  <c r="K133" i="5"/>
  <c r="K134" i="5"/>
  <c r="K135" i="5"/>
  <c r="K136" i="5"/>
  <c r="K138" i="5"/>
  <c r="K139" i="5"/>
  <c r="K141" i="5"/>
  <c r="K142" i="5"/>
  <c r="K143" i="5"/>
  <c r="K144" i="5"/>
  <c r="K145" i="5"/>
  <c r="K146" i="5"/>
  <c r="K47" i="5"/>
  <c r="K147" i="5"/>
  <c r="K149" i="5"/>
  <c r="K150" i="5"/>
  <c r="K151" i="5"/>
  <c r="K153" i="5"/>
  <c r="K154" i="5"/>
  <c r="K155" i="5"/>
  <c r="K157" i="5"/>
  <c r="K158" i="5"/>
  <c r="K160" i="5"/>
  <c r="K161" i="5"/>
  <c r="I14" i="5"/>
  <c r="I140" i="5"/>
  <c r="I15" i="5"/>
  <c r="I16" i="5"/>
  <c r="I17" i="5"/>
  <c r="I18" i="5"/>
  <c r="I19" i="5"/>
  <c r="I20" i="5"/>
  <c r="I22" i="5"/>
  <c r="I66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8" i="5"/>
  <c r="I49" i="5"/>
  <c r="I50" i="5"/>
  <c r="I52" i="5"/>
  <c r="I53" i="5"/>
  <c r="I54" i="5"/>
  <c r="I55" i="5"/>
  <c r="I56" i="5"/>
  <c r="I57" i="5"/>
  <c r="I58" i="5"/>
  <c r="I59" i="5"/>
  <c r="I159" i="5"/>
  <c r="I60" i="5"/>
  <c r="I61" i="5"/>
  <c r="I62" i="5"/>
  <c r="I63" i="5"/>
  <c r="I64" i="5"/>
  <c r="I65" i="5"/>
  <c r="I67" i="5"/>
  <c r="I68" i="5"/>
  <c r="I69" i="5"/>
  <c r="I70" i="5"/>
  <c r="I73" i="5"/>
  <c r="I71" i="5"/>
  <c r="I72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1" i="5"/>
  <c r="I142" i="5"/>
  <c r="I143" i="5"/>
  <c r="I144" i="5"/>
  <c r="I145" i="5"/>
  <c r="I146" i="5"/>
  <c r="I47" i="5"/>
  <c r="I147" i="5"/>
  <c r="I149" i="5"/>
  <c r="I150" i="5"/>
  <c r="I151" i="5"/>
  <c r="I152" i="5"/>
  <c r="I153" i="5"/>
  <c r="I154" i="5"/>
  <c r="I155" i="5"/>
  <c r="I157" i="5"/>
  <c r="I158" i="5"/>
  <c r="I160" i="5"/>
  <c r="I161" i="5"/>
  <c r="I13" i="5"/>
  <c r="M13" i="5" s="1"/>
  <c r="G162" i="5"/>
  <c r="J162" i="5"/>
  <c r="L162" i="5"/>
  <c r="M139" i="5" l="1"/>
  <c r="N139" i="5" s="1"/>
  <c r="M119" i="5"/>
  <c r="N119" i="5" s="1"/>
  <c r="N20" i="11"/>
  <c r="M20" i="11"/>
  <c r="L20" i="11"/>
  <c r="K20" i="11"/>
  <c r="J20" i="11"/>
  <c r="I20" i="11"/>
  <c r="H20" i="11"/>
  <c r="G20" i="11"/>
  <c r="F20" i="11"/>
  <c r="K21" i="9"/>
  <c r="K22" i="9"/>
  <c r="K23" i="9"/>
  <c r="K24" i="9"/>
  <c r="K25" i="9"/>
  <c r="M21" i="9"/>
  <c r="M22" i="9"/>
  <c r="M23" i="9"/>
  <c r="M24" i="9"/>
  <c r="M25" i="9"/>
  <c r="K26" i="9" l="1"/>
  <c r="M26" i="9"/>
  <c r="M108" i="5"/>
  <c r="N108" i="5" s="1"/>
  <c r="M158" i="5"/>
  <c r="N158" i="5" s="1"/>
  <c r="M155" i="5"/>
  <c r="N155" i="5" s="1"/>
  <c r="M138" i="5"/>
  <c r="N138" i="5" s="1"/>
  <c r="M132" i="5"/>
  <c r="N132" i="5" s="1"/>
  <c r="M131" i="5"/>
  <c r="N131" i="5" s="1"/>
  <c r="M109" i="5"/>
  <c r="N109" i="5" s="1"/>
  <c r="M46" i="5"/>
  <c r="N46" i="5" s="1"/>
  <c r="M45" i="5"/>
  <c r="N45" i="5" s="1"/>
  <c r="M20" i="5" l="1"/>
  <c r="N20" i="5" s="1"/>
  <c r="M44" i="5"/>
  <c r="N44" i="5" s="1"/>
  <c r="O24" i="9" l="1"/>
  <c r="P24" i="9" l="1"/>
  <c r="M43" i="5"/>
  <c r="N43" i="5" s="1"/>
  <c r="M42" i="5"/>
  <c r="N42" i="5" s="1"/>
  <c r="M65" i="5" l="1"/>
  <c r="N65" i="5" s="1"/>
  <c r="O21" i="9"/>
  <c r="O22" i="9"/>
  <c r="P22" i="9" s="1"/>
  <c r="O23" i="9"/>
  <c r="O25" i="9"/>
  <c r="P25" i="9" s="1"/>
  <c r="P21" i="9" l="1"/>
  <c r="O26" i="9"/>
  <c r="P23" i="9"/>
  <c r="M49" i="5"/>
  <c r="N49" i="5" s="1"/>
  <c r="P26" i="9" l="1"/>
  <c r="M89" i="5"/>
  <c r="N89" i="5" s="1"/>
  <c r="M113" i="5"/>
  <c r="N113" i="5" s="1"/>
  <c r="M112" i="5"/>
  <c r="N112" i="5" s="1"/>
  <c r="M124" i="5"/>
  <c r="N124" i="5" s="1"/>
  <c r="M146" i="5"/>
  <c r="N146" i="5" s="1"/>
  <c r="M145" i="5"/>
  <c r="N145" i="5" s="1"/>
  <c r="M128" i="5"/>
  <c r="N128" i="5" s="1"/>
  <c r="M129" i="5"/>
  <c r="N129" i="5" s="1"/>
  <c r="M105" i="5"/>
  <c r="N105" i="5" s="1"/>
  <c r="M115" i="5"/>
  <c r="N115" i="5" s="1"/>
  <c r="M104" i="5"/>
  <c r="N104" i="5" s="1"/>
  <c r="M160" i="5"/>
  <c r="N160" i="5" s="1"/>
  <c r="M157" i="5"/>
  <c r="N157" i="5" s="1"/>
  <c r="M63" i="5" l="1"/>
  <c r="N63" i="5" s="1"/>
  <c r="M136" i="5"/>
  <c r="N136" i="5" s="1"/>
  <c r="M103" i="5" l="1"/>
  <c r="N103" i="5" s="1"/>
  <c r="M107" i="5"/>
  <c r="N107" i="5" s="1"/>
  <c r="M25" i="5"/>
  <c r="N25" i="5" s="1"/>
  <c r="M79" i="5"/>
  <c r="N79" i="5" s="1"/>
  <c r="M102" i="5"/>
  <c r="N102" i="5" s="1"/>
  <c r="M26" i="5"/>
  <c r="N26" i="5" s="1"/>
  <c r="M101" i="5"/>
  <c r="N101" i="5" s="1"/>
  <c r="M19" i="5" l="1"/>
  <c r="N19" i="5" s="1"/>
  <c r="M14" i="5" l="1"/>
  <c r="N14" i="5" s="1"/>
  <c r="M140" i="5"/>
  <c r="N140" i="5" s="1"/>
  <c r="M130" i="5"/>
  <c r="N130" i="5" s="1"/>
  <c r="M15" i="5"/>
  <c r="N15" i="5" s="1"/>
  <c r="M16" i="5"/>
  <c r="N16" i="5" s="1"/>
  <c r="M17" i="5"/>
  <c r="N17" i="5" s="1"/>
  <c r="M18" i="5"/>
  <c r="N18" i="5" s="1"/>
  <c r="M22" i="5"/>
  <c r="N22" i="5" s="1"/>
  <c r="M66" i="5"/>
  <c r="N66" i="5" s="1"/>
  <c r="M64" i="5"/>
  <c r="N64" i="5" s="1"/>
  <c r="M27" i="5"/>
  <c r="N27" i="5" s="1"/>
  <c r="M28" i="5"/>
  <c r="N28" i="5" s="1"/>
  <c r="M29" i="5"/>
  <c r="N29" i="5" s="1"/>
  <c r="M30" i="5"/>
  <c r="N30" i="5" s="1"/>
  <c r="M31" i="5"/>
  <c r="N31" i="5" s="1"/>
  <c r="M32" i="5"/>
  <c r="N32" i="5" s="1"/>
  <c r="M33" i="5"/>
  <c r="N33" i="5" s="1"/>
  <c r="M34" i="5"/>
  <c r="N34" i="5" s="1"/>
  <c r="M35" i="5"/>
  <c r="N35" i="5" s="1"/>
  <c r="M36" i="5"/>
  <c r="N36" i="5" s="1"/>
  <c r="M37" i="5"/>
  <c r="N37" i="5" s="1"/>
  <c r="M38" i="5"/>
  <c r="N38" i="5" s="1"/>
  <c r="M39" i="5"/>
  <c r="N39" i="5" s="1"/>
  <c r="M40" i="5"/>
  <c r="N40" i="5" s="1"/>
  <c r="M41" i="5"/>
  <c r="N41" i="5" s="1"/>
  <c r="M48" i="5"/>
  <c r="N48" i="5" s="1"/>
  <c r="M50" i="5"/>
  <c r="N50" i="5" s="1"/>
  <c r="M52" i="5"/>
  <c r="N52" i="5" s="1"/>
  <c r="M53" i="5"/>
  <c r="N53" i="5" s="1"/>
  <c r="M54" i="5"/>
  <c r="N54" i="5" s="1"/>
  <c r="M55" i="5"/>
  <c r="N55" i="5" s="1"/>
  <c r="M56" i="5"/>
  <c r="N56" i="5" s="1"/>
  <c r="M57" i="5"/>
  <c r="N57" i="5" s="1"/>
  <c r="M58" i="5"/>
  <c r="N58" i="5" s="1"/>
  <c r="M59" i="5"/>
  <c r="N59" i="5" s="1"/>
  <c r="M47" i="5"/>
  <c r="N47" i="5" s="1"/>
  <c r="M60" i="5"/>
  <c r="N60" i="5" s="1"/>
  <c r="M61" i="5"/>
  <c r="N61" i="5" s="1"/>
  <c r="M62" i="5"/>
  <c r="N62" i="5" s="1"/>
  <c r="M68" i="5"/>
  <c r="N68" i="5" s="1"/>
  <c r="M69" i="5"/>
  <c r="N69" i="5" s="1"/>
  <c r="M70" i="5"/>
  <c r="N70" i="5" s="1"/>
  <c r="M73" i="5"/>
  <c r="N73" i="5" s="1"/>
  <c r="M71" i="5"/>
  <c r="N71" i="5" s="1"/>
  <c r="M72" i="5"/>
  <c r="N72" i="5" s="1"/>
  <c r="M74" i="5"/>
  <c r="N74" i="5" s="1"/>
  <c r="M75" i="5"/>
  <c r="N75" i="5" s="1"/>
  <c r="M76" i="5"/>
  <c r="N76" i="5" s="1"/>
  <c r="M77" i="5"/>
  <c r="N77" i="5" s="1"/>
  <c r="M78" i="5"/>
  <c r="N78" i="5" s="1"/>
  <c r="M80" i="5"/>
  <c r="N80" i="5" s="1"/>
  <c r="M81" i="5"/>
  <c r="N81" i="5" s="1"/>
  <c r="M82" i="5"/>
  <c r="N82" i="5" s="1"/>
  <c r="M83" i="5"/>
  <c r="N83" i="5" s="1"/>
  <c r="M84" i="5"/>
  <c r="N84" i="5" s="1"/>
  <c r="M85" i="5"/>
  <c r="N85" i="5" s="1"/>
  <c r="M86" i="5"/>
  <c r="N86" i="5" s="1"/>
  <c r="M87" i="5"/>
  <c r="N87" i="5" s="1"/>
  <c r="M88" i="5"/>
  <c r="N88" i="5" s="1"/>
  <c r="M90" i="5"/>
  <c r="N90" i="5" s="1"/>
  <c r="M91" i="5"/>
  <c r="N91" i="5" s="1"/>
  <c r="M92" i="5"/>
  <c r="N92" i="5" s="1"/>
  <c r="M93" i="5"/>
  <c r="N93" i="5" s="1"/>
  <c r="M94" i="5"/>
  <c r="N94" i="5" s="1"/>
  <c r="M95" i="5"/>
  <c r="N95" i="5" s="1"/>
  <c r="M96" i="5"/>
  <c r="N96" i="5" s="1"/>
  <c r="M97" i="5"/>
  <c r="N97" i="5" s="1"/>
  <c r="M98" i="5"/>
  <c r="N98" i="5" s="1"/>
  <c r="M99" i="5"/>
  <c r="N99" i="5" s="1"/>
  <c r="M100" i="5"/>
  <c r="N100" i="5" s="1"/>
  <c r="M106" i="5"/>
  <c r="N106" i="5" s="1"/>
  <c r="M110" i="5"/>
  <c r="N110" i="5" s="1"/>
  <c r="M111" i="5"/>
  <c r="N111" i="5" s="1"/>
  <c r="M114" i="5"/>
  <c r="N114" i="5" s="1"/>
  <c r="M116" i="5"/>
  <c r="N116" i="5" s="1"/>
  <c r="M117" i="5"/>
  <c r="N117" i="5" s="1"/>
  <c r="M118" i="5"/>
  <c r="N118" i="5" s="1"/>
  <c r="M120" i="5"/>
  <c r="N120" i="5" s="1"/>
  <c r="M121" i="5"/>
  <c r="N121" i="5" s="1"/>
  <c r="M122" i="5"/>
  <c r="N122" i="5" s="1"/>
  <c r="M123" i="5"/>
  <c r="N123" i="5" s="1"/>
  <c r="M125" i="5"/>
  <c r="N125" i="5" s="1"/>
  <c r="M126" i="5"/>
  <c r="N126" i="5" s="1"/>
  <c r="M127" i="5"/>
  <c r="N127" i="5" s="1"/>
  <c r="M133" i="5"/>
  <c r="N133" i="5" s="1"/>
  <c r="M134" i="5"/>
  <c r="N134" i="5" s="1"/>
  <c r="M159" i="5"/>
  <c r="N159" i="5" s="1"/>
  <c r="M135" i="5"/>
  <c r="N135" i="5" s="1"/>
  <c r="M137" i="5"/>
  <c r="N137" i="5" s="1"/>
  <c r="M67" i="5"/>
  <c r="N67" i="5" s="1"/>
  <c r="M141" i="5"/>
  <c r="N141" i="5" s="1"/>
  <c r="M142" i="5"/>
  <c r="N142" i="5" s="1"/>
  <c r="M143" i="5"/>
  <c r="N143" i="5" s="1"/>
  <c r="M144" i="5"/>
  <c r="N144" i="5" s="1"/>
  <c r="M147" i="5"/>
  <c r="N147" i="5" s="1"/>
  <c r="M149" i="5"/>
  <c r="N149" i="5" s="1"/>
  <c r="M150" i="5"/>
  <c r="N150" i="5" s="1"/>
  <c r="M151" i="5"/>
  <c r="N151" i="5" s="1"/>
  <c r="M152" i="5"/>
  <c r="N152" i="5" s="1"/>
  <c r="M153" i="5"/>
  <c r="N153" i="5" s="1"/>
  <c r="M154" i="5"/>
  <c r="N154" i="5" s="1"/>
  <c r="M161" i="5"/>
  <c r="N161" i="5" s="1"/>
  <c r="H148" i="5" l="1"/>
  <c r="H162" i="5" l="1"/>
  <c r="F148" i="5"/>
  <c r="F162" i="5" s="1"/>
  <c r="I148" i="5" l="1"/>
  <c r="K148" i="5"/>
  <c r="K162" i="5" s="1"/>
  <c r="I162" i="5" l="1"/>
  <c r="M148" i="5"/>
  <c r="N148" i="5" s="1"/>
  <c r="M162" i="5" l="1"/>
  <c r="N13" i="5" l="1"/>
  <c r="N162" i="5" s="1"/>
</calcChain>
</file>

<file path=xl/sharedStrings.xml><?xml version="1.0" encoding="utf-8"?>
<sst xmlns="http://schemas.openxmlformats.org/spreadsheetml/2006/main" count="778" uniqueCount="314">
  <si>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</si>
  <si>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</si>
  <si>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</si>
  <si>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</si>
  <si>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</si>
  <si>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</si>
  <si>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</si>
  <si>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</si>
  <si>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</si>
  <si>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</si>
  <si>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JONATHAN RIVERA GUTIERREZ</t>
  </si>
  <si>
    <t>CHOFER</t>
  </si>
  <si>
    <t>JOSE GREGORIO SANTANA SANTOS</t>
  </si>
  <si>
    <t>JOSE MANUEL FELIX POLANCO</t>
  </si>
  <si>
    <t>ALINA CRUZ DE VARGAS</t>
  </si>
  <si>
    <t>CONTADORA</t>
  </si>
  <si>
    <t>PROGRAMADOR</t>
  </si>
  <si>
    <t>AUXILIAR ADMINISTRATIVO I</t>
  </si>
  <si>
    <t>PIRCILIO EDUARDO GUERRERO SOTO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</si>
  <si>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</si>
  <si>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</si>
  <si>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</si>
  <si>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</si>
  <si>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</si>
  <si>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</si>
  <si>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</si>
  <si>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</si>
  <si>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</si>
  <si>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DAHIRI MIGUEL ESPINOSA GUERRA</t>
  </si>
  <si>
    <t>DARIONEL BRITO MARTINEZ</t>
  </si>
  <si>
    <t>EMILY GONZALO GARCIA ROSARIO</t>
  </si>
  <si>
    <t>ANALISTA PRESUPUESTO</t>
  </si>
  <si>
    <t>FELIX VALOY ZABALA LUCIANO</t>
  </si>
  <si>
    <t>MENSAJERO EXTERNO</t>
  </si>
  <si>
    <t>GABRIEL WALIB PICHARDO GOICO</t>
  </si>
  <si>
    <t>SOPORTE TECNICO</t>
  </si>
  <si>
    <t>HANNELLY ESTHER TELLERIA SOTO</t>
  </si>
  <si>
    <t>HIPOLITO GONZALEZ MONEGRO</t>
  </si>
  <si>
    <t>ANGEL DE JESUS LOPEZ PIMENTEL</t>
  </si>
  <si>
    <t>BRAINERD EZEQUIAS OGANDO MERCEDES</t>
  </si>
  <si>
    <t>MARIA ALTAGRACIA MONTERO PAULINO</t>
  </si>
  <si>
    <t>YUDY NIEVE ESPINOSA MEJIA</t>
  </si>
  <si>
    <t>DANTE AMERICO MARINANGELI MENA</t>
  </si>
  <si>
    <t>EMELINDA GUERRERO VALLEJO</t>
  </si>
  <si>
    <t>EMMANUEL LORA GRACIANO</t>
  </si>
  <si>
    <t>HELEN CATHERINE HASBUN SAMBOY</t>
  </si>
  <si>
    <t>RAFAEL ALBERTO GARCIA BOBADILLA</t>
  </si>
  <si>
    <t>ANALISTA PROYECTOS</t>
  </si>
  <si>
    <t>EDWARD JOEL PALEN THOMAS</t>
  </si>
  <si>
    <t>SANTA JOSEFINA MARTINEZ JAVIER</t>
  </si>
  <si>
    <t>YURIKO ARIYAMA ARIYAMA</t>
  </si>
  <si>
    <t>ANALISTA PLANIFICACION</t>
  </si>
  <si>
    <t>YISSEL LURISY PEREZ</t>
  </si>
  <si>
    <t>AUXILIAR COMUNICACIONES</t>
  </si>
  <si>
    <t>MANUEL AMAURYS TEJEDA FELIZ</t>
  </si>
  <si>
    <t>LUCIA FERNANDEZ</t>
  </si>
  <si>
    <t>ZOILA NURIS JAVIER DAVID</t>
  </si>
  <si>
    <t>PORFIRIO NICOLAS JIMENEZ</t>
  </si>
  <si>
    <t>ALEJANDRO CARABALLO</t>
  </si>
  <si>
    <t>ESCARLIN EVANGELISTA ROJAS ROSARIO</t>
  </si>
  <si>
    <t>RECEPCIONISTA</t>
  </si>
  <si>
    <t>SARAY ACOSTA LANTIGUA</t>
  </si>
  <si>
    <t>JEANNETTE MARTINEZ LEONARDO</t>
  </si>
  <si>
    <t>LUIS ENRIQUE ROSARIO LEBRON</t>
  </si>
  <si>
    <t>LEONDY VICENTE ENCARNACION</t>
  </si>
  <si>
    <t>ALEJANDRO MONTERO CASANOVA</t>
  </si>
  <si>
    <t>JAIME ANTONIO MARIZAN SANTANA</t>
  </si>
  <si>
    <t>DIRECTOR EJECUTIVO</t>
  </si>
  <si>
    <t>TECNICO DE COMPRAS</t>
  </si>
  <si>
    <t>LIDIO CADET JIMENEZ</t>
  </si>
  <si>
    <t>DIRECTOR GENERAL</t>
  </si>
  <si>
    <t>NARDA VASQUEZ SOLANO</t>
  </si>
  <si>
    <t>MELVIN RAFAEL HERNANDEZ LAGARES</t>
  </si>
  <si>
    <t>ASESOR</t>
  </si>
  <si>
    <t>MIGUEL BOLIVAR SOSA DUARTE</t>
  </si>
  <si>
    <t>ROLANDO JOSE HERNANDEZ TAVERAS</t>
  </si>
  <si>
    <t>ROSMERY ANTONIA HILARIO LORA</t>
  </si>
  <si>
    <t>CARLOS GABRIEL GUILIANI PEGUERO</t>
  </si>
  <si>
    <t>FRANCISCO ALBERTO DE LA ROSA CHALAS</t>
  </si>
  <si>
    <t>GLENNY MARIA RAMOS GARCIA</t>
  </si>
  <si>
    <t>JOSE ANGEL REYNOSO MEJIA</t>
  </si>
  <si>
    <t>JULISSA DEL CARMEN MONTERO CARRASCO</t>
  </si>
  <si>
    <t>MARLEN REYNOSO JIMENEZ</t>
  </si>
  <si>
    <t>NAUEL BOURTOKAN ZAHOURY</t>
  </si>
  <si>
    <t>NOEL ALBERTO SUBERVI BAEZ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</si>
  <si>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</si>
  <si>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</si>
  <si>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</si>
  <si>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</si>
  <si>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</si>
  <si>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</si>
  <si>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</si>
  <si>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</si>
  <si>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</si>
  <si>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</si>
  <si>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RECURSOS HUMANOS</t>
  </si>
  <si>
    <t>ADMINISTRATIVO-FINANCIERO</t>
  </si>
  <si>
    <t>FIJO</t>
  </si>
  <si>
    <t>NO.</t>
  </si>
  <si>
    <t>ESTATUTO SIMPLIFICADO</t>
  </si>
  <si>
    <t>COMUNICACIONES</t>
  </si>
  <si>
    <t>TRANSPARENCIA GUBERNAMENTAL</t>
  </si>
  <si>
    <t>DIVISION DE TECNOLOGIA DE LA INFORMACION</t>
  </si>
  <si>
    <t>INVESTIGACION Y SEGUIMIENTO DE DENUNCIAS</t>
  </si>
  <si>
    <t>ENCARGADA DEPTO ESTRATEGIAS  Y POLITICAS</t>
  </si>
  <si>
    <t>PLANIFICACION Y DESARROLLO</t>
  </si>
  <si>
    <t>DIRECCION EJECUTIVA</t>
  </si>
  <si>
    <t>DIRECCION GENERAL</t>
  </si>
  <si>
    <t>DIVISION JURIDICA</t>
  </si>
  <si>
    <t>ETICA E INTEGRIDAD GUBERNAMENTAL</t>
  </si>
  <si>
    <t>AMELIA MERCEDES RAMIREZ GARCIA</t>
  </si>
  <si>
    <t>CRISTINA MICHELLE MARIUS DE SOTO</t>
  </si>
  <si>
    <t>DE LIBRE NOMBRAMIENTO Y REMOCION</t>
  </si>
  <si>
    <t>REPORTE DE NOMINA</t>
  </si>
  <si>
    <t>MARIA AMANCIA ABREU</t>
  </si>
  <si>
    <t>JUAN CARLOS GARCIA JAQUEZ</t>
  </si>
  <si>
    <t>JUNIOR IGNACIO RAMOS VASQUEZ</t>
  </si>
  <si>
    <t>ANALISTA DESARROLLO ORGANIZACIONAL</t>
  </si>
  <si>
    <t>ROSA MARIA MOLINA RODRIGUEZ</t>
  </si>
  <si>
    <t xml:space="preserve">ASISTENTE </t>
  </si>
  <si>
    <t>CARGO DE CONFIANZA</t>
  </si>
  <si>
    <t>ENCARGADA DIVISION JURIDICA</t>
  </si>
  <si>
    <t>VICTOR SALVADOR PICHARDO DE LOS SANTOS</t>
  </si>
  <si>
    <t>ERNESTO ANTONIO PRADEL DIAZ</t>
  </si>
  <si>
    <t>CINTHIA CRISELLE GONZALEZ DE LA ROSA</t>
  </si>
  <si>
    <t>ASISTENTE</t>
  </si>
  <si>
    <t>MARITZA ENCARNACION SANTIAGO</t>
  </si>
  <si>
    <t>GRETEL ALICIA MOLL MORLA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</si>
  <si>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</si>
  <si>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</si>
  <si>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</si>
  <si>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</si>
  <si>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</si>
  <si>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NELSON ERIC MEJIA HOWLEY</t>
  </si>
  <si>
    <t>SANTIAGO MELVIN DIAZ MARIA</t>
  </si>
  <si>
    <t>BEANTNIK MARIA DOTEL MATOS</t>
  </si>
  <si>
    <t>PABLO ALBERTO BLANCO CASTILLO</t>
  </si>
  <si>
    <t xml:space="preserve">ABOGADO </t>
  </si>
  <si>
    <t>NETO</t>
  </si>
  <si>
    <t xml:space="preserve">TOTAL GENERAL </t>
  </si>
  <si>
    <t xml:space="preserve">ENCARGADO DE RECURSOS HUMANOS </t>
  </si>
  <si>
    <t>ENCARGADO (A) DEPTO. ADM. Y FINANCIERO</t>
  </si>
  <si>
    <t>OFICINA REGIONAL SANTIAGO</t>
  </si>
  <si>
    <t>ENCARGADO OFICINA REGIONAL</t>
  </si>
  <si>
    <t>SOPORTE TECNICO A USUARIO</t>
  </si>
  <si>
    <t>ENC. DIVISION DE TECNOLOGIA DE LA INFORMACION</t>
  </si>
  <si>
    <t>ENCARGADO DPTO. DE COMUNICACIONES</t>
  </si>
  <si>
    <t>ENCARGADA DPTO. DE TRANSPARENCIA GUB.</t>
  </si>
  <si>
    <t>ADMINISTRADOR (A) DE COMUNIDADES VIRTUALES</t>
  </si>
  <si>
    <t>COORDINADORA DE EVENTOS Y PROTOCOLO</t>
  </si>
  <si>
    <t>NALDA YALINA LIZARDO ZORRILLA</t>
  </si>
  <si>
    <t>ENCARGADO DEPTO. INVESTIG. Y SEG. DE DENUNCIAS</t>
  </si>
  <si>
    <t>COORD. DE PROMOCION Y CAPACITACION DE ETICA E INTEGRIDAD</t>
  </si>
  <si>
    <t>CONTRATADO</t>
  </si>
  <si>
    <t>MARCIAL ALMONTE PERALTA</t>
  </si>
  <si>
    <t>ALEJANDRO AVILA GUERRERO</t>
  </si>
  <si>
    <t>JORGE LUIS ESPINOSA YSABEL</t>
  </si>
  <si>
    <t>ANALISTA DE COMUNICACIONES</t>
  </si>
  <si>
    <t>JUAN CARLOS MICHEL MONTERO</t>
  </si>
  <si>
    <t>ROSILLINI ANYOLINA DOMINGUEZ BETANCES</t>
  </si>
  <si>
    <t>ROXANA ANDREA SENCION SUSANA</t>
  </si>
  <si>
    <t>WILLIAN RAFAEL GARCIA ALVAREZ</t>
  </si>
  <si>
    <t>OFICINA REGIONAL SUR</t>
  </si>
  <si>
    <t>PEDRO DE LA CRUZ</t>
  </si>
  <si>
    <t>ARELY SOBEIDA COLLADO ESPINAL</t>
  </si>
  <si>
    <t>ANALISTA DE TRANSPARENCIA GUBERNAMENTAL</t>
  </si>
  <si>
    <t>NATALIE MERCEDES TEJADA JIMINIAN</t>
  </si>
  <si>
    <t xml:space="preserve">ANALISTA DE COMISIONES DE ETICA PUBLICA </t>
  </si>
  <si>
    <t xml:space="preserve">EMELY ALTAGRACIA GARCIA AYBAR                            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</si>
  <si>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</si>
  <si>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</si>
  <si>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</si>
  <si>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</si>
  <si>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SANTIAGO ERNESTO MOTA MORLA</t>
  </si>
  <si>
    <t>SENYACE ORTIZ ANGELES</t>
  </si>
  <si>
    <t>WENDY RAFAELINA LOPEZ TAPIA</t>
  </si>
  <si>
    <t>YARITZA CAROLINA PEREZ TERRERO</t>
  </si>
  <si>
    <t>SUELDO BRUTO (RD$)</t>
  </si>
  <si>
    <t xml:space="preserve">DESDE </t>
  </si>
  <si>
    <t>HASTA</t>
  </si>
  <si>
    <t>ANA ORLING ORTIZ BRITO</t>
  </si>
  <si>
    <t>PERIODO DE PRUEBA</t>
  </si>
  <si>
    <t>ANA LUISA FELIX FELIPE</t>
  </si>
  <si>
    <t>ODEYDA CONCEPCION DEL PILAR MEJIA O.</t>
  </si>
  <si>
    <t>ADONIS MANUEL DIAZ ROSARIO</t>
  </si>
  <si>
    <t>SEGURIDAD MILITAR</t>
  </si>
  <si>
    <t xml:space="preserve">SEGURIDAD </t>
  </si>
  <si>
    <t>GREGORIO BETANCES ROSARIO</t>
  </si>
  <si>
    <t>JEAN CARLOS AGUSTIN ROSARIO PARRA</t>
  </si>
  <si>
    <t>JUAN EVANGELISTA REYES PEREZ</t>
  </si>
  <si>
    <t>LUIS MIGUEL POLO JOSE</t>
  </si>
  <si>
    <t>ISMAEL ENRIQUE SANCHEZ DE LA ROSA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</si>
  <si>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</si>
  <si>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</si>
  <si>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</si>
  <si>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</si>
  <si>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</si>
  <si>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ENCARGADA DIVISION DE SEGUIMIENTO</t>
  </si>
  <si>
    <t>ANA MIGUELINA JIMENEZ MESA</t>
  </si>
  <si>
    <t>ROSANNY DEL CARMEN CEPEDA MEJIA</t>
  </si>
  <si>
    <t>ENCARGADO DIVISION DE INVESTIGACION</t>
  </si>
  <si>
    <t>BRUNILDA BRITO VILLA</t>
  </si>
  <si>
    <t>ESTELA MIGUELINA ABREU MOQUETE</t>
  </si>
  <si>
    <t>JAYRO MUÑOZ FAMILIA</t>
  </si>
  <si>
    <t>YOCASTA CONCEPCION FERNANDEZ DE JESUS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</si>
  <si>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</si>
  <si>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</si>
  <si>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2.1.1.2.01 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</si>
  <si>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</si>
  <si>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</si>
  <si>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ROLAND OMAR REYNOSO HERNANDEZ</t>
  </si>
  <si>
    <t>ADA SANTANA REYES</t>
  </si>
  <si>
    <t>ANGELO GARCIA JIMENEZ</t>
  </si>
  <si>
    <t>GREGORIO ALBERTO COLON JEREZ</t>
  </si>
  <si>
    <t>JOSE LUIS TRONCOSO TEJEDA</t>
  </si>
  <si>
    <t>YESELIN DE PAULA</t>
  </si>
  <si>
    <t>FERNANDO ARTURO MENDOZA BELTRAN</t>
  </si>
  <si>
    <t>MILTA ESCARLIN DE LEON SUZAÑA</t>
  </si>
  <si>
    <t>GLENY SOCORRO GONZALEZ PEÑA</t>
  </si>
  <si>
    <t>JOEL LEONARDO PEÑA GARCIA</t>
  </si>
  <si>
    <t>DISEÑADOR GRAFICO</t>
  </si>
  <si>
    <t>ENC. DPTO. PLANIFICACION Y DESARROLLO</t>
  </si>
  <si>
    <t xml:space="preserve">OFICINA REGIONAL ESTE </t>
  </si>
  <si>
    <t>COORDINADOR OFICINA REGIONAL</t>
  </si>
  <si>
    <t>WILSON BERIGÜETE MINYETTY</t>
  </si>
  <si>
    <t>DAVID MENDEZ SEGURA</t>
  </si>
  <si>
    <t>AYUDANTE DE MANTENIMIENTO</t>
  </si>
  <si>
    <t>ELBA GABRIELA PICHARDO</t>
  </si>
  <si>
    <t>ESTEBAN OGANDO FELIZ</t>
  </si>
  <si>
    <t>PARQUEADOR</t>
  </si>
  <si>
    <t>ISAEL ALBERTO VALDEZ LARA</t>
  </si>
  <si>
    <t>WEBMASTER</t>
  </si>
  <si>
    <t>SOPORTE TECNICO INFORMATICO</t>
  </si>
  <si>
    <t>ANALISTA DE GESTION DE CALIDAD</t>
  </si>
  <si>
    <t>ENC. DE SERVICIOS GENERALES</t>
  </si>
  <si>
    <t>AUXILIAR DE ATENCION AL CIUDADANO</t>
  </si>
  <si>
    <t>DIANA ROSMERY LAVANDIER CARRERAS</t>
  </si>
  <si>
    <t>DOMINGO ANTONIO SANTANA CARABALLO</t>
  </si>
  <si>
    <t>DIOMARIS MEJIA ROSARIO</t>
  </si>
  <si>
    <t>LEA ELIZABETH PAYANO SANTANA</t>
  </si>
  <si>
    <t>INVESTIGACION Y SEGUIMINETO DE DENUNCIAS</t>
  </si>
  <si>
    <t>INVESTIGADOR DE DENUNCIAS</t>
  </si>
  <si>
    <t>NORVIA LORENA MARTINEZ FERNANDEZ</t>
  </si>
  <si>
    <t>DAVID RICARDO PIMENTEL LOPEZ</t>
  </si>
  <si>
    <t>JOSE DAVID NUNEZ LIRIANO</t>
  </si>
  <si>
    <t>ASESORA</t>
  </si>
  <si>
    <t>TEODORA CASTRO DE LA ROSA</t>
  </si>
  <si>
    <t>AUXILIAR DE ACCESO A LA INFORMACION</t>
  </si>
  <si>
    <t>ROSSANNA ALTAGRACIA VALDEZ MARTE</t>
  </si>
  <si>
    <t>AUXILIAR ATENCION A CIUDADANO</t>
  </si>
  <si>
    <t>SUPERVISOR DE MAYORDOMIA</t>
  </si>
  <si>
    <t>SUPERVISOR DE TRASNPORTACION</t>
  </si>
  <si>
    <t>AUXILIAR DE ALMACEN Y SUMINISTRO</t>
  </si>
  <si>
    <t>AUXILIAR DE TRANSPORTACION</t>
  </si>
  <si>
    <t>TECNICO DE RECURSOS HUMANOS</t>
  </si>
  <si>
    <t>COORDINADORA DE DESPACHO</t>
  </si>
  <si>
    <t>ASISTENTE DE DESPACHO</t>
  </si>
  <si>
    <t>GABRIELA SANTOS FERMIN</t>
  </si>
  <si>
    <t>LUCIA ENRIQUETA CUEVAS FERRERAS</t>
  </si>
  <si>
    <t>EVELYN AMPARO DE PENA RODRIGUEZ</t>
  </si>
  <si>
    <t>KRISHNA RAFAEL GUZMAN</t>
  </si>
  <si>
    <t>MADELIN MOREL CUELLO</t>
  </si>
  <si>
    <t xml:space="preserve">AUXILIAR ADMINISTRATIVO </t>
  </si>
  <si>
    <t>ISIS MARGARITA DE LOS SANTOS DE AZA</t>
  </si>
  <si>
    <t>CRISTOPHER REYES ROSARIO</t>
  </si>
  <si>
    <t>DARILAYNE AYMARA CAMILO RIVERA</t>
  </si>
  <si>
    <t>AUXILIAR ADMINISTRATIVO</t>
  </si>
  <si>
    <t>JOVANNY MARCELO PEREZ TAVAREZ</t>
  </si>
  <si>
    <t>MIRIAM ELIZABETH MARTINEZ PEGUERO</t>
  </si>
  <si>
    <t>JAVIER DE JESUS SUAREZ DE LEON</t>
  </si>
  <si>
    <t>SANTIAGO DRULLARD DEOGRACIA</t>
  </si>
  <si>
    <t>CRISTINA ENCARNACION MATEO</t>
  </si>
  <si>
    <t>JULIA ADRIANA SANCHEZ MONTERO</t>
  </si>
  <si>
    <t>ROSSANNA MARIA MATOS CRISOSTOMO</t>
  </si>
  <si>
    <t>COORDINADORA</t>
  </si>
  <si>
    <t>ALBAIRIS TEJEDA LINARES</t>
  </si>
  <si>
    <t>NICOLE BATISTA VALDEZ</t>
  </si>
  <si>
    <t>TIC</t>
  </si>
  <si>
    <t>OSIRIS ENMANUEL DE OLEO GONZALEZ</t>
  </si>
  <si>
    <t>DIANA LOUIS CESPEDES</t>
  </si>
  <si>
    <t>TECNICO DE MONITOREO DE CEP</t>
  </si>
  <si>
    <t>JACMEL PAOLA ARISTY BUIA</t>
  </si>
  <si>
    <t>ALEJANDRA ESTHER SOLER DE CARRASCO</t>
  </si>
  <si>
    <t>VICTOR FERMIN CORDERO AQUINO</t>
  </si>
  <si>
    <t>ANALISTA ETICA E INTEGRIDAD GUBERNAMNTAL</t>
  </si>
  <si>
    <t>JOSE MIGUEL NUNEZ SOLANO</t>
  </si>
  <si>
    <t>NEMESIS YARIMA VENTURA SOSA</t>
  </si>
  <si>
    <t>FRANGELY LOPEZ MARTINEZ</t>
  </si>
  <si>
    <t>TECNICO DE MONITOREO OAI Y PORTALES DE TRANSPARENCIA</t>
  </si>
  <si>
    <t>MARINA DEL PILAR CONTRERAS OJEN</t>
  </si>
  <si>
    <t>AISTENTE</t>
  </si>
  <si>
    <t>JOSELAINY MEJIA MARTE</t>
  </si>
  <si>
    <t>24/12/2020</t>
  </si>
  <si>
    <t>“AÑO DE LA CONSOLIDACION DE LA SEGURIDAD ALIMENTARIA”</t>
  </si>
  <si>
    <t>ESTRATEGIAS  Y POLITICAS DE FORTALECIMIENTO INSTITUCIONAL</t>
  </si>
  <si>
    <t>22/07/2020</t>
  </si>
  <si>
    <t>15/07/2020</t>
  </si>
  <si>
    <t>22/01/2021</t>
  </si>
  <si>
    <t>15/01/2021</t>
  </si>
  <si>
    <t>CARGO TEMPORAL</t>
  </si>
  <si>
    <t>ASISTENTE DIRECTOR EJECUTIVO</t>
  </si>
  <si>
    <t>ASESOR EN MATERIA DE GOBIERNO ABIERTO</t>
  </si>
  <si>
    <t>ANALISTA TRANSPARENCIA GUBERNAMENTAL</t>
  </si>
  <si>
    <t xml:space="preserve">CARGO </t>
  </si>
  <si>
    <t>SERVIDOR DE CARRERA</t>
  </si>
  <si>
    <t xml:space="preserve">ENCARGADA DIVISION DE REGISTRO Y SEGUIMIENTO DE OAI Y PORTALES DE TRANSPARENCIA </t>
  </si>
  <si>
    <t>TECNICO DE MONITOREO DE LAS OAI Y PORTALES DE TRANSPARENCIA</t>
  </si>
  <si>
    <t>CAPITULO:  0201     SUBCAPTULO: 06     DAF:01     UE:008     PROGRAMA: 16     SUBPROGRAMA: 02     PROYECTO: 0     ACTIVIDAD:002     CUENTA: 2.1.1.2.10     FONDO:0100</t>
  </si>
  <si>
    <t>CONCEPTO PAGO SUELDO 000001 - FIJOS CORRESPONDIENTE AL MES AGOSTO 2020</t>
  </si>
  <si>
    <t>CONCEPTO PAGO SUELDO 000018 - CONTRATADOS EN SERVICIOS CORRESPONDIENTE AL MES AGOSTO 2020</t>
  </si>
  <si>
    <t>CONCEPTO PAGO SUELDO 000007 - PERSONAL DE VIGILANCIA CORRESPONDIENTE AL MES AGOSTO 2020</t>
  </si>
  <si>
    <t>CONCEPTO PAGO SUELDO 000018 - PERSONAL TEMPORAL EN CARGOS DE CARRERA CORRESPONDIENTE AL MES AGOSTO 2020</t>
  </si>
  <si>
    <t>BERENICE BARINAS UBIÑAS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</si>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</sst>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4" fontId="5" fillId="3" borderId="3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4" fontId="5" fillId="3" borderId="4" xfId="0" applyNumberFormat="1" applyFont="1" applyFill="1" applyBorder="1" applyAlignment="1">
      <alignment horizontal="right" wrapText="1"/>
    </xf>
    <xf numFmtId="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0" fillId="3" borderId="3" xfId="0" applyFill="1" applyBorder="1" applyAlignment="1">
      <alignment wrapText="1"/>
    </xf>
    <xf numFmtId="0" fontId="10" fillId="0" borderId="0" xfId="0" applyFont="1" applyAlignment="1">
      <alignment horizontal="center"/>
    </xf>
    <xf numFmtId="4" fontId="0" fillId="3" borderId="3" xfId="0" applyNumberFormat="1" applyFill="1" applyBorder="1" applyAlignment="1">
      <alignment horizontal="right" wrapText="1"/>
    </xf>
    <xf numFmtId="4" fontId="0" fillId="3" borderId="4" xfId="0" applyNumberFormat="1" applyFill="1" applyBorder="1" applyAlignment="1">
      <alignment horizontal="right" wrapText="1"/>
    </xf>
    <xf numFmtId="4" fontId="0" fillId="3" borderId="1" xfId="0" applyNumberFormat="1" applyFill="1" applyBorder="1" applyAlignment="1">
      <alignment horizontal="right" wrapText="1"/>
    </xf>
    <xf numFmtId="4" fontId="0" fillId="3" borderId="6" xfId="0" applyNumberFormat="1" applyFill="1" applyBorder="1" applyAlignment="1">
      <alignment horizontal="right" wrapText="1"/>
    </xf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horizontal="center" wrapText="1"/>
    </xf>
    <xf numFmtId="2" fontId="0" fillId="3" borderId="3" xfId="0" applyNumberFormat="1" applyFill="1" applyBorder="1" applyAlignment="1">
      <alignment horizontal="right" wrapText="1"/>
    </xf>
    <xf numFmtId="0" fontId="0" fillId="3" borderId="5" xfId="0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right" wrapText="1"/>
    </xf>
    <xf numFmtId="0" fontId="0" fillId="3" borderId="3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4" fontId="0" fillId="0" borderId="0" xfId="0" applyNumberFormat="1"/>
    <xf numFmtId="0" fontId="5" fillId="3" borderId="3" xfId="0" applyFont="1" applyFill="1" applyBorder="1" applyAlignment="1">
      <alignment horizontal="left" wrapText="1"/>
    </xf>
    <xf numFmtId="0" fontId="5" fillId="0" borderId="1" xfId="0" applyFont="1" applyBorder="1" applyAlignment="1">
      <alignment wrapText="1"/>
    </xf>
    <xf numFmtId="164" fontId="11" fillId="0" borderId="1" xfId="0" applyNumberFormat="1" applyFont="1" applyBorder="1" applyAlignment="1">
      <alignment horizontal="center" wrapText="1"/>
    </xf>
    <xf numFmtId="4" fontId="5" fillId="3" borderId="6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0" fillId="0" borderId="7" xfId="0" applyBorder="1" applyAlignment="1">
      <alignment horizontal="center"/>
    </xf>
    <xf numFmtId="4" fontId="7" fillId="2" borderId="8" xfId="0" applyNumberFormat="1" applyFont="1" applyFill="1" applyBorder="1" applyAlignment="1">
      <alignment horizontal="center"/>
    </xf>
    <xf numFmtId="4" fontId="7" fillId="2" borderId="8" xfId="0" applyNumberFormat="1" applyFont="1" applyFill="1" applyBorder="1"/>
    <xf numFmtId="2" fontId="7" fillId="2" borderId="8" xfId="0" applyNumberFormat="1" applyFont="1" applyFill="1" applyBorder="1"/>
    <xf numFmtId="4" fontId="7" fillId="2" borderId="9" xfId="0" applyNumberFormat="1" applyFont="1" applyFill="1" applyBorder="1"/>
    <xf numFmtId="4" fontId="6" fillId="2" borderId="8" xfId="0" applyNumberFormat="1" applyFont="1" applyFill="1" applyBorder="1"/>
    <xf numFmtId="4" fontId="6" fillId="2" borderId="9" xfId="0" applyNumberFormat="1" applyFont="1" applyFill="1" applyBorder="1"/>
    <xf numFmtId="0" fontId="0" fillId="0" borderId="1" xfId="0" applyBorder="1" applyAlignment="1">
      <alignment horizontal="center" wrapText="1"/>
    </xf>
    <xf numFmtId="4" fontId="5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4" fontId="7" fillId="2" borderId="8" xfId="0" applyNumberFormat="1" applyFont="1" applyFill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2" borderId="16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1619250</xdr:colOff>
      <xdr:row>0</xdr:row>
      <xdr:rowOff>0</xdr:rowOff>
    </xdr:from>
    <xdr:to>
      <xdr:col>8</xdr:col>
      <xdr:colOff>654843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036219" y="0"/>
          <a:ext cx="8453437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1619250</xdr:colOff>
      <xdr:row>0</xdr:row>
      <xdr:rowOff>0</xdr:rowOff>
    </xdr:from>
    <xdr:to>
      <xdr:col>10</xdr:col>
      <xdr:colOff>574278</xdr:colOff>
      <xdr:row>3</xdr:row>
      <xdr:rowOff>19050</xdr:rowOff>
    </xdr:to>
    <xdr:pic>
      <xdr:nvPicPr>
        <xdr:cNvPr id="3" name="Imagen 2" descr="Papel Cabecilla DIGEIG 20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036219" y="0"/>
          <a:ext cx="8480028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0</xdr:rowOff>
    </xdr:from>
    <xdr:to>
      <xdr:col>9</xdr:col>
      <xdr:colOff>666750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1718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1</xdr:row>
      <xdr:rowOff>142875</xdr:rowOff>
    </xdr:from>
    <xdr:to>
      <xdr:col>13</xdr:col>
      <xdr:colOff>174228</xdr:colOff>
      <xdr:row>10</xdr:row>
      <xdr:rowOff>133350</xdr:rowOff>
    </xdr:to>
    <xdr:pic>
      <xdr:nvPicPr>
        <xdr:cNvPr id="3" name="Imagen 2" descr="Papel Cabecilla DIGEIG 201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2990850" y="304800"/>
          <a:ext cx="8480028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2"/>
  <sheetViews>
    <sheetView tabSelected="1" topLeftCell="A154" zoomScale="80" zoomScaleNormal="80" zoomScaleSheetLayoutView="80" workbookViewId="0">
      <selection activeCell="D16" sqref="D16"/>
    </sheetView>
  </sheetViews>
  <sheetFormatPr baseColWidth="10" defaultColWidth="9.140625" defaultRowHeight="12.75" x14ac:dyDescent="0.2"/>
  <cols>
    <col min="1" max="1" width="5.28515625" style="4" customWidth="1"/>
    <col min="2" max="2" width="30.85546875" customWidth="1"/>
    <col min="3" max="3" width="26.7109375" bestFit="1" customWidth="1"/>
    <col min="4" max="4" width="49.140625" bestFit="1" customWidth="1"/>
    <col min="5" max="5" width="25.7109375" style="4" bestFit="1" customWidth="1"/>
    <col min="6" max="14" width="13.28515625" customWidth="1"/>
  </cols>
  <sheetData>
    <row r="1" spans="1:16" ht="37.5" customHeight="1" x14ac:dyDescent="0.2"/>
    <row r="2" spans="1:16" ht="37.5" customHeight="1" x14ac:dyDescent="0.2"/>
    <row r="3" spans="1:16" ht="37.5" customHeight="1" x14ac:dyDescent="0.2"/>
    <row r="4" spans="1:16" ht="19.5" customHeight="1" x14ac:dyDescent="0.2">
      <c r="A4" s="77" t="s">
        <v>293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ht="14.2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6" ht="26.25" customHeight="1" x14ac:dyDescent="0.25">
      <c r="A6" s="76" t="s">
        <v>113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6" ht="20.25" customHeight="1" x14ac:dyDescent="0.25">
      <c r="A7" s="75" t="s">
        <v>308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6" ht="11.25" customHeight="1" x14ac:dyDescent="0.2">
      <c r="B8" s="1"/>
      <c r="C8" s="1"/>
      <c r="E8" s="5"/>
      <c r="F8" s="1"/>
      <c r="G8" s="1"/>
      <c r="H8" s="1"/>
      <c r="J8" s="1"/>
      <c r="L8" s="1"/>
      <c r="M8" s="1"/>
    </row>
    <row r="9" spans="1:16" s="10" customFormat="1" ht="18" customHeight="1" x14ac:dyDescent="0.2">
      <c r="A9" s="74" t="s">
        <v>208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6" ht="10.5" customHeight="1" thickBot="1" x14ac:dyDescent="0.25">
      <c r="B10" s="1"/>
      <c r="C10" s="1"/>
      <c r="E10" s="5"/>
      <c r="F10" s="1"/>
      <c r="G10" s="1"/>
      <c r="H10" s="1"/>
      <c r="J10" s="1"/>
      <c r="L10" s="1"/>
      <c r="M10" s="1"/>
    </row>
    <row r="11" spans="1:16" s="11" customFormat="1" ht="29.25" customHeight="1" thickBot="1" x14ac:dyDescent="0.3">
      <c r="A11" s="18" t="s">
        <v>98</v>
      </c>
      <c r="B11" s="19" t="s">
        <v>90</v>
      </c>
      <c r="C11" s="19" t="s">
        <v>93</v>
      </c>
      <c r="D11" s="19" t="s">
        <v>91</v>
      </c>
      <c r="E11" s="19" t="s">
        <v>92</v>
      </c>
      <c r="F11" s="20" t="s">
        <v>177</v>
      </c>
      <c r="G11" s="20" t="s">
        <v>0</v>
      </c>
      <c r="H11" s="20" t="s">
        <v>1</v>
      </c>
      <c r="I11" s="20" t="s">
        <v>2</v>
      </c>
      <c r="J11" s="20" t="s">
        <v>3</v>
      </c>
      <c r="K11" s="20" t="s">
        <v>4</v>
      </c>
      <c r="L11" s="20" t="s">
        <v>5</v>
      </c>
      <c r="M11" s="20" t="s">
        <v>6</v>
      </c>
      <c r="N11" s="21" t="s">
        <v>138</v>
      </c>
    </row>
    <row r="12" spans="1:16" s="2" customFormat="1" ht="12" customHeight="1" thickBot="1" x14ac:dyDescent="0.25">
      <c r="A12" s="9"/>
      <c r="B12" s="3"/>
      <c r="C12" s="3"/>
      <c r="D12" s="3"/>
      <c r="E12" s="7"/>
      <c r="F12" s="3"/>
      <c r="G12" s="3"/>
      <c r="H12" s="3"/>
      <c r="I12" s="3"/>
      <c r="J12" s="3"/>
      <c r="K12" s="3"/>
      <c r="L12" s="3"/>
      <c r="M12" s="3"/>
      <c r="N12" s="3"/>
    </row>
    <row r="13" spans="1:16" s="2" customFormat="1" ht="36" customHeight="1" x14ac:dyDescent="0.2">
      <c r="A13" s="70">
        <v>1</v>
      </c>
      <c r="B13" s="39" t="s">
        <v>69</v>
      </c>
      <c r="C13" s="39" t="s">
        <v>107</v>
      </c>
      <c r="D13" s="39" t="s">
        <v>70</v>
      </c>
      <c r="E13" s="39" t="s">
        <v>112</v>
      </c>
      <c r="F13" s="12">
        <v>133333</v>
      </c>
      <c r="G13" s="13">
        <v>0</v>
      </c>
      <c r="H13" s="12">
        <v>133333</v>
      </c>
      <c r="I13" s="12">
        <f t="shared" ref="I13:I44" si="0">F13*0.0287</f>
        <v>3826.6570999999999</v>
      </c>
      <c r="J13" s="12">
        <v>19946.2</v>
      </c>
      <c r="K13" s="12">
        <v>4098.53</v>
      </c>
      <c r="L13" s="13">
        <v>25</v>
      </c>
      <c r="M13" s="12">
        <f>SUM(I13:L13)</f>
        <v>27896.3871</v>
      </c>
      <c r="N13" s="14">
        <f t="shared" ref="N13:N78" si="1">H13-M13</f>
        <v>105436.61290000001</v>
      </c>
    </row>
    <row r="14" spans="1:16" s="2" customFormat="1" ht="36" customHeight="1" x14ac:dyDescent="0.2">
      <c r="A14" s="71">
        <f t="shared" ref="A14:A80" si="2">A13+1</f>
        <v>2</v>
      </c>
      <c r="B14" s="43" t="s">
        <v>124</v>
      </c>
      <c r="C14" s="43" t="s">
        <v>107</v>
      </c>
      <c r="D14" s="43" t="s">
        <v>255</v>
      </c>
      <c r="E14" s="43" t="s">
        <v>120</v>
      </c>
      <c r="F14" s="15">
        <v>75000</v>
      </c>
      <c r="G14" s="16">
        <v>0</v>
      </c>
      <c r="H14" s="15">
        <v>75000</v>
      </c>
      <c r="I14" s="15">
        <f t="shared" si="0"/>
        <v>2152.5</v>
      </c>
      <c r="J14" s="15">
        <v>6309.38</v>
      </c>
      <c r="K14" s="15">
        <f t="shared" ref="K14:K23" si="3">F14*0.0304</f>
        <v>2280</v>
      </c>
      <c r="L14" s="16">
        <v>25</v>
      </c>
      <c r="M14" s="15">
        <f t="shared" ref="M14:M44" si="4">I14+J14+K14+L14</f>
        <v>10766.880000000001</v>
      </c>
      <c r="N14" s="17">
        <f t="shared" si="1"/>
        <v>64233.119999999995</v>
      </c>
    </row>
    <row r="15" spans="1:16" s="2" customFormat="1" ht="36" customHeight="1" x14ac:dyDescent="0.2">
      <c r="A15" s="71">
        <f>A14+1</f>
        <v>3</v>
      </c>
      <c r="B15" s="43" t="s">
        <v>123</v>
      </c>
      <c r="C15" s="43" t="s">
        <v>107</v>
      </c>
      <c r="D15" s="43" t="s">
        <v>73</v>
      </c>
      <c r="E15" s="43" t="s">
        <v>120</v>
      </c>
      <c r="F15" s="15">
        <v>100000</v>
      </c>
      <c r="G15" s="16">
        <v>0</v>
      </c>
      <c r="H15" s="15">
        <v>100000</v>
      </c>
      <c r="I15" s="15">
        <f t="shared" si="0"/>
        <v>2870</v>
      </c>
      <c r="J15" s="15">
        <v>12105.37</v>
      </c>
      <c r="K15" s="15">
        <f t="shared" si="3"/>
        <v>3040</v>
      </c>
      <c r="L15" s="16">
        <v>25</v>
      </c>
      <c r="M15" s="15">
        <f t="shared" si="4"/>
        <v>18040.370000000003</v>
      </c>
      <c r="N15" s="17">
        <f t="shared" si="1"/>
        <v>81959.63</v>
      </c>
    </row>
    <row r="16" spans="1:16" s="2" customFormat="1" ht="36" customHeight="1" x14ac:dyDescent="0.2">
      <c r="A16" s="71">
        <f t="shared" si="2"/>
        <v>4</v>
      </c>
      <c r="B16" s="43" t="s">
        <v>63</v>
      </c>
      <c r="C16" s="43" t="s">
        <v>107</v>
      </c>
      <c r="D16" s="43" t="s">
        <v>11</v>
      </c>
      <c r="E16" s="43" t="s">
        <v>99</v>
      </c>
      <c r="F16" s="15">
        <v>38000</v>
      </c>
      <c r="G16" s="16">
        <v>0</v>
      </c>
      <c r="H16" s="15">
        <v>38000</v>
      </c>
      <c r="I16" s="15">
        <f t="shared" si="0"/>
        <v>1090.5999999999999</v>
      </c>
      <c r="J16" s="16">
        <v>0</v>
      </c>
      <c r="K16" s="15">
        <f t="shared" si="3"/>
        <v>1155.2</v>
      </c>
      <c r="L16" s="15">
        <v>2405.2399999999998</v>
      </c>
      <c r="M16" s="15">
        <f t="shared" si="4"/>
        <v>4651.04</v>
      </c>
      <c r="N16" s="17">
        <f t="shared" si="1"/>
        <v>33348.959999999999</v>
      </c>
    </row>
    <row r="17" spans="1:14" s="2" customFormat="1" ht="36" customHeight="1" x14ac:dyDescent="0.2">
      <c r="A17" s="71">
        <f t="shared" si="2"/>
        <v>5</v>
      </c>
      <c r="B17" s="43" t="s">
        <v>65</v>
      </c>
      <c r="C17" s="43" t="s">
        <v>107</v>
      </c>
      <c r="D17" s="43" t="s">
        <v>33</v>
      </c>
      <c r="E17" s="43" t="s">
        <v>99</v>
      </c>
      <c r="F17" s="15">
        <v>22000</v>
      </c>
      <c r="G17" s="16">
        <v>0</v>
      </c>
      <c r="H17" s="15">
        <v>22000</v>
      </c>
      <c r="I17" s="15">
        <f t="shared" si="0"/>
        <v>631.4</v>
      </c>
      <c r="J17" s="16">
        <v>0</v>
      </c>
      <c r="K17" s="15">
        <f t="shared" si="3"/>
        <v>668.8</v>
      </c>
      <c r="L17" s="16">
        <v>25</v>
      </c>
      <c r="M17" s="15">
        <f t="shared" si="4"/>
        <v>1325.1999999999998</v>
      </c>
      <c r="N17" s="17">
        <f t="shared" si="1"/>
        <v>20674.8</v>
      </c>
    </row>
    <row r="18" spans="1:14" s="2" customFormat="1" ht="29.25" customHeight="1" x14ac:dyDescent="0.2">
      <c r="A18" s="71">
        <f t="shared" si="2"/>
        <v>6</v>
      </c>
      <c r="B18" s="43" t="s">
        <v>86</v>
      </c>
      <c r="C18" s="43" t="s">
        <v>107</v>
      </c>
      <c r="D18" s="43" t="s">
        <v>193</v>
      </c>
      <c r="E18" s="43" t="s">
        <v>94</v>
      </c>
      <c r="F18" s="15">
        <v>110000</v>
      </c>
      <c r="G18" s="16">
        <v>0</v>
      </c>
      <c r="H18" s="15">
        <v>110000</v>
      </c>
      <c r="I18" s="15">
        <f t="shared" si="0"/>
        <v>3157</v>
      </c>
      <c r="J18" s="15">
        <v>14160.09</v>
      </c>
      <c r="K18" s="15">
        <f t="shared" si="3"/>
        <v>3344</v>
      </c>
      <c r="L18" s="15">
        <v>3964.64</v>
      </c>
      <c r="M18" s="15">
        <f t="shared" si="4"/>
        <v>24625.73</v>
      </c>
      <c r="N18" s="17">
        <f t="shared" si="1"/>
        <v>85374.27</v>
      </c>
    </row>
    <row r="19" spans="1:14" s="2" customFormat="1" ht="36" customHeight="1" x14ac:dyDescent="0.2">
      <c r="A19" s="71">
        <f t="shared" si="2"/>
        <v>7</v>
      </c>
      <c r="B19" s="43" t="s">
        <v>209</v>
      </c>
      <c r="C19" s="43" t="s">
        <v>107</v>
      </c>
      <c r="D19" s="43" t="s">
        <v>247</v>
      </c>
      <c r="E19" s="43" t="s">
        <v>97</v>
      </c>
      <c r="F19" s="15">
        <v>25000</v>
      </c>
      <c r="G19" s="16">
        <v>0</v>
      </c>
      <c r="H19" s="15">
        <v>25000</v>
      </c>
      <c r="I19" s="15">
        <f t="shared" si="0"/>
        <v>717.5</v>
      </c>
      <c r="J19" s="15">
        <v>0</v>
      </c>
      <c r="K19" s="15">
        <f t="shared" si="3"/>
        <v>760</v>
      </c>
      <c r="L19" s="15">
        <v>25</v>
      </c>
      <c r="M19" s="15">
        <f t="shared" si="4"/>
        <v>1502.5</v>
      </c>
      <c r="N19" s="17">
        <f t="shared" si="1"/>
        <v>23497.5</v>
      </c>
    </row>
    <row r="20" spans="1:14" s="2" customFormat="1" ht="36" customHeight="1" x14ac:dyDescent="0.2">
      <c r="A20" s="71">
        <f t="shared" si="2"/>
        <v>8</v>
      </c>
      <c r="B20" s="43" t="s">
        <v>259</v>
      </c>
      <c r="C20" s="43" t="s">
        <v>107</v>
      </c>
      <c r="D20" s="43" t="s">
        <v>17</v>
      </c>
      <c r="E20" s="43" t="s">
        <v>97</v>
      </c>
      <c r="F20" s="15">
        <v>35000</v>
      </c>
      <c r="G20" s="16">
        <v>0</v>
      </c>
      <c r="H20" s="15">
        <v>35000</v>
      </c>
      <c r="I20" s="15">
        <f t="shared" si="0"/>
        <v>1004.5</v>
      </c>
      <c r="J20" s="15">
        <v>0</v>
      </c>
      <c r="K20" s="15">
        <f t="shared" si="3"/>
        <v>1064</v>
      </c>
      <c r="L20" s="15">
        <v>25</v>
      </c>
      <c r="M20" s="15">
        <f t="shared" si="4"/>
        <v>2093.5</v>
      </c>
      <c r="N20" s="17">
        <f t="shared" si="1"/>
        <v>32906.5</v>
      </c>
    </row>
    <row r="21" spans="1:14" s="2" customFormat="1" ht="36" customHeight="1" x14ac:dyDescent="0.2">
      <c r="A21" s="71">
        <f t="shared" si="2"/>
        <v>9</v>
      </c>
      <c r="B21" s="43" t="s">
        <v>312</v>
      </c>
      <c r="C21" s="43" t="s">
        <v>107</v>
      </c>
      <c r="D21" s="43" t="s">
        <v>313</v>
      </c>
      <c r="E21" s="43" t="s">
        <v>112</v>
      </c>
      <c r="F21" s="15">
        <v>86333.33</v>
      </c>
      <c r="G21" s="16">
        <v>0</v>
      </c>
      <c r="H21" s="15">
        <v>86333.33</v>
      </c>
      <c r="I21" s="15">
        <f t="shared" si="0"/>
        <v>2477.7665710000001</v>
      </c>
      <c r="J21" s="15">
        <v>8890.6299999999992</v>
      </c>
      <c r="K21" s="15">
        <f t="shared" si="3"/>
        <v>2624.5332320000002</v>
      </c>
      <c r="L21" s="15">
        <v>25</v>
      </c>
      <c r="M21" s="15">
        <f t="shared" si="4"/>
        <v>14017.929802999999</v>
      </c>
      <c r="N21" s="17">
        <f t="shared" si="1"/>
        <v>72315.40019700001</v>
      </c>
    </row>
    <row r="22" spans="1:14" s="2" customFormat="1" ht="36" customHeight="1" x14ac:dyDescent="0.2">
      <c r="A22" s="71">
        <f t="shared" si="2"/>
        <v>10</v>
      </c>
      <c r="B22" s="43" t="s">
        <v>66</v>
      </c>
      <c r="C22" s="43" t="s">
        <v>106</v>
      </c>
      <c r="D22" s="43" t="s">
        <v>67</v>
      </c>
      <c r="E22" s="43" t="s">
        <v>112</v>
      </c>
      <c r="F22" s="15">
        <v>98666.67</v>
      </c>
      <c r="G22" s="16">
        <v>0</v>
      </c>
      <c r="H22" s="15">
        <v>98666.67</v>
      </c>
      <c r="I22" s="15">
        <f t="shared" si="0"/>
        <v>2831.7334289999999</v>
      </c>
      <c r="J22" s="15">
        <v>11494.21</v>
      </c>
      <c r="K22" s="15">
        <f t="shared" si="3"/>
        <v>2999.4667679999998</v>
      </c>
      <c r="L22" s="15">
        <v>1215.1199999999999</v>
      </c>
      <c r="M22" s="15">
        <f t="shared" si="4"/>
        <v>18540.530196999996</v>
      </c>
      <c r="N22" s="17">
        <f t="shared" si="1"/>
        <v>80126.139802999998</v>
      </c>
    </row>
    <row r="23" spans="1:14" s="2" customFormat="1" ht="36" customHeight="1" x14ac:dyDescent="0.2">
      <c r="A23" s="71">
        <f t="shared" si="2"/>
        <v>11</v>
      </c>
      <c r="B23" s="57" t="s">
        <v>61</v>
      </c>
      <c r="C23" s="58" t="s">
        <v>106</v>
      </c>
      <c r="D23" s="69" t="s">
        <v>300</v>
      </c>
      <c r="E23" s="43" t="s">
        <v>120</v>
      </c>
      <c r="F23" s="15">
        <v>70000</v>
      </c>
      <c r="G23" s="16">
        <v>0</v>
      </c>
      <c r="H23" s="15">
        <v>70000</v>
      </c>
      <c r="I23" s="15">
        <f t="shared" si="0"/>
        <v>2009</v>
      </c>
      <c r="J23" s="15">
        <v>5368.48</v>
      </c>
      <c r="K23" s="15">
        <f t="shared" si="3"/>
        <v>2128</v>
      </c>
      <c r="L23" s="16">
        <v>25</v>
      </c>
      <c r="M23" s="15">
        <f t="shared" si="4"/>
        <v>9530.48</v>
      </c>
      <c r="N23" s="17">
        <f t="shared" si="1"/>
        <v>60469.520000000004</v>
      </c>
    </row>
    <row r="24" spans="1:14" s="2" customFormat="1" ht="36" customHeight="1" x14ac:dyDescent="0.2">
      <c r="A24" s="71">
        <f t="shared" si="2"/>
        <v>12</v>
      </c>
      <c r="B24" s="43" t="s">
        <v>289</v>
      </c>
      <c r="C24" s="43" t="s">
        <v>106</v>
      </c>
      <c r="D24" s="43" t="s">
        <v>290</v>
      </c>
      <c r="E24" s="43" t="s">
        <v>120</v>
      </c>
      <c r="F24" s="15">
        <v>45000</v>
      </c>
      <c r="G24" s="16">
        <v>0</v>
      </c>
      <c r="H24" s="15">
        <v>45000</v>
      </c>
      <c r="I24" s="15">
        <f t="shared" si="0"/>
        <v>1291.5</v>
      </c>
      <c r="J24" s="15">
        <v>1148.33</v>
      </c>
      <c r="K24" s="15">
        <f t="shared" ref="K24:K49" si="5">F24*0.0304</f>
        <v>1368</v>
      </c>
      <c r="L24" s="16">
        <v>25</v>
      </c>
      <c r="M24" s="15">
        <f t="shared" si="4"/>
        <v>3832.83</v>
      </c>
      <c r="N24" s="17">
        <f t="shared" si="1"/>
        <v>41167.17</v>
      </c>
    </row>
    <row r="25" spans="1:14" s="2" customFormat="1" ht="36" customHeight="1" x14ac:dyDescent="0.2">
      <c r="A25" s="71">
        <f t="shared" si="2"/>
        <v>13</v>
      </c>
      <c r="B25" s="43" t="s">
        <v>154</v>
      </c>
      <c r="C25" s="43" t="s">
        <v>106</v>
      </c>
      <c r="D25" s="43" t="s">
        <v>73</v>
      </c>
      <c r="E25" s="43" t="s">
        <v>120</v>
      </c>
      <c r="F25" s="15">
        <v>60000</v>
      </c>
      <c r="G25" s="16">
        <v>0</v>
      </c>
      <c r="H25" s="15">
        <v>60000</v>
      </c>
      <c r="I25" s="15">
        <f t="shared" si="0"/>
        <v>1722</v>
      </c>
      <c r="J25" s="15">
        <v>3248.65</v>
      </c>
      <c r="K25" s="15">
        <f t="shared" si="5"/>
        <v>1824</v>
      </c>
      <c r="L25" s="16">
        <v>1215.1199999999999</v>
      </c>
      <c r="M25" s="15">
        <f t="shared" si="4"/>
        <v>8009.7699999999995</v>
      </c>
      <c r="N25" s="17">
        <f t="shared" si="1"/>
        <v>51990.23</v>
      </c>
    </row>
    <row r="26" spans="1:14" s="2" customFormat="1" ht="36" customHeight="1" x14ac:dyDescent="0.2">
      <c r="A26" s="71">
        <f t="shared" si="2"/>
        <v>14</v>
      </c>
      <c r="B26" s="43" t="s">
        <v>212</v>
      </c>
      <c r="C26" s="43" t="s">
        <v>106</v>
      </c>
      <c r="D26" s="43" t="s">
        <v>11</v>
      </c>
      <c r="E26" s="43" t="s">
        <v>99</v>
      </c>
      <c r="F26" s="15">
        <v>22000</v>
      </c>
      <c r="G26" s="16">
        <v>0</v>
      </c>
      <c r="H26" s="15">
        <v>22000</v>
      </c>
      <c r="I26" s="15">
        <f t="shared" si="0"/>
        <v>631.4</v>
      </c>
      <c r="J26" s="16">
        <v>0</v>
      </c>
      <c r="K26" s="15">
        <f t="shared" si="5"/>
        <v>668.8</v>
      </c>
      <c r="L26" s="16">
        <v>25</v>
      </c>
      <c r="M26" s="15">
        <f t="shared" si="4"/>
        <v>1325.1999999999998</v>
      </c>
      <c r="N26" s="17">
        <f t="shared" si="1"/>
        <v>20674.8</v>
      </c>
    </row>
    <row r="27" spans="1:14" s="2" customFormat="1" ht="36" customHeight="1" x14ac:dyDescent="0.2">
      <c r="A27" s="71">
        <f t="shared" si="2"/>
        <v>15</v>
      </c>
      <c r="B27" s="43" t="s">
        <v>248</v>
      </c>
      <c r="C27" s="43" t="s">
        <v>108</v>
      </c>
      <c r="D27" s="43" t="s">
        <v>121</v>
      </c>
      <c r="E27" s="43" t="s">
        <v>97</v>
      </c>
      <c r="F27" s="52">
        <v>125000</v>
      </c>
      <c r="G27" s="16">
        <v>0</v>
      </c>
      <c r="H27" s="52">
        <v>125000</v>
      </c>
      <c r="I27" s="15">
        <f t="shared" si="0"/>
        <v>3587.5</v>
      </c>
      <c r="J27" s="15">
        <v>17985.990000000002</v>
      </c>
      <c r="K27" s="15">
        <f t="shared" si="5"/>
        <v>3800</v>
      </c>
      <c r="L27" s="16">
        <v>25</v>
      </c>
      <c r="M27" s="15">
        <f t="shared" si="4"/>
        <v>25398.49</v>
      </c>
      <c r="N27" s="17">
        <f t="shared" si="1"/>
        <v>99601.51</v>
      </c>
    </row>
    <row r="28" spans="1:14" s="2" customFormat="1" ht="36" customHeight="1" x14ac:dyDescent="0.2">
      <c r="A28" s="71">
        <f t="shared" si="2"/>
        <v>16</v>
      </c>
      <c r="B28" s="43" t="s">
        <v>127</v>
      </c>
      <c r="C28" s="43" t="s">
        <v>108</v>
      </c>
      <c r="D28" s="43" t="s">
        <v>17</v>
      </c>
      <c r="E28" s="43" t="s">
        <v>97</v>
      </c>
      <c r="F28" s="15">
        <v>35000</v>
      </c>
      <c r="G28" s="16">
        <v>0</v>
      </c>
      <c r="H28" s="15">
        <v>35000</v>
      </c>
      <c r="I28" s="15">
        <f t="shared" si="0"/>
        <v>1004.5</v>
      </c>
      <c r="J28" s="16">
        <v>0</v>
      </c>
      <c r="K28" s="15">
        <f t="shared" si="5"/>
        <v>1064</v>
      </c>
      <c r="L28" s="16">
        <v>25</v>
      </c>
      <c r="M28" s="15">
        <f t="shared" si="4"/>
        <v>2093.5</v>
      </c>
      <c r="N28" s="17">
        <f t="shared" si="1"/>
        <v>32906.5</v>
      </c>
    </row>
    <row r="29" spans="1:14" s="2" customFormat="1" ht="36" customHeight="1" x14ac:dyDescent="0.2">
      <c r="A29" s="71">
        <f t="shared" si="2"/>
        <v>17</v>
      </c>
      <c r="B29" s="43" t="s">
        <v>49</v>
      </c>
      <c r="C29" s="43" t="s">
        <v>109</v>
      </c>
      <c r="D29" s="43" t="s">
        <v>17</v>
      </c>
      <c r="E29" s="43" t="s">
        <v>97</v>
      </c>
      <c r="F29" s="15">
        <v>35000</v>
      </c>
      <c r="G29" s="16">
        <v>0</v>
      </c>
      <c r="H29" s="15">
        <v>35000</v>
      </c>
      <c r="I29" s="15">
        <f t="shared" si="0"/>
        <v>1004.5</v>
      </c>
      <c r="J29" s="15">
        <v>0</v>
      </c>
      <c r="K29" s="15">
        <f t="shared" si="5"/>
        <v>1064</v>
      </c>
      <c r="L29" s="16">
        <v>25</v>
      </c>
      <c r="M29" s="15">
        <f t="shared" si="4"/>
        <v>2093.5</v>
      </c>
      <c r="N29" s="17">
        <f t="shared" si="1"/>
        <v>32906.5</v>
      </c>
    </row>
    <row r="30" spans="1:14" s="2" customFormat="1" ht="36" customHeight="1" x14ac:dyDescent="0.2">
      <c r="A30" s="71">
        <f t="shared" si="2"/>
        <v>18</v>
      </c>
      <c r="B30" s="43" t="s">
        <v>76</v>
      </c>
      <c r="C30" s="43" t="s">
        <v>109</v>
      </c>
      <c r="D30" s="43" t="s">
        <v>167</v>
      </c>
      <c r="E30" s="43" t="s">
        <v>94</v>
      </c>
      <c r="F30" s="15">
        <v>60000</v>
      </c>
      <c r="G30" s="16">
        <v>0</v>
      </c>
      <c r="H30" s="15">
        <v>60000</v>
      </c>
      <c r="I30" s="15">
        <f t="shared" si="0"/>
        <v>1722</v>
      </c>
      <c r="J30" s="15">
        <v>3486.68</v>
      </c>
      <c r="K30" s="15">
        <f t="shared" si="5"/>
        <v>1824</v>
      </c>
      <c r="L30" s="16">
        <v>25</v>
      </c>
      <c r="M30" s="15">
        <f t="shared" si="4"/>
        <v>7057.68</v>
      </c>
      <c r="N30" s="17">
        <f t="shared" si="1"/>
        <v>52942.32</v>
      </c>
    </row>
    <row r="31" spans="1:14" s="2" customFormat="1" ht="36" customHeight="1" x14ac:dyDescent="0.2">
      <c r="A31" s="71">
        <f t="shared" si="2"/>
        <v>19</v>
      </c>
      <c r="B31" s="43" t="s">
        <v>85</v>
      </c>
      <c r="C31" s="43" t="s">
        <v>109</v>
      </c>
      <c r="D31" s="43" t="s">
        <v>152</v>
      </c>
      <c r="E31" s="43" t="s">
        <v>94</v>
      </c>
      <c r="F31" s="15">
        <v>110000</v>
      </c>
      <c r="G31" s="16">
        <v>0</v>
      </c>
      <c r="H31" s="15">
        <v>110000</v>
      </c>
      <c r="I31" s="15">
        <f t="shared" si="0"/>
        <v>3157</v>
      </c>
      <c r="J31" s="15">
        <v>14160.09</v>
      </c>
      <c r="K31" s="15">
        <f t="shared" si="5"/>
        <v>3344</v>
      </c>
      <c r="L31" s="15">
        <v>1215.1199999999999</v>
      </c>
      <c r="M31" s="15">
        <f t="shared" si="4"/>
        <v>21876.21</v>
      </c>
      <c r="N31" s="17">
        <f t="shared" si="1"/>
        <v>88123.790000000008</v>
      </c>
    </row>
    <row r="32" spans="1:14" s="2" customFormat="1" ht="36" customHeight="1" x14ac:dyDescent="0.2">
      <c r="A32" s="71">
        <f t="shared" si="2"/>
        <v>20</v>
      </c>
      <c r="B32" s="43" t="s">
        <v>88</v>
      </c>
      <c r="C32" s="43" t="s">
        <v>109</v>
      </c>
      <c r="D32" s="43" t="s">
        <v>131</v>
      </c>
      <c r="E32" s="43" t="s">
        <v>94</v>
      </c>
      <c r="F32" s="15">
        <v>110000</v>
      </c>
      <c r="G32" s="16">
        <v>0</v>
      </c>
      <c r="H32" s="15">
        <v>110000</v>
      </c>
      <c r="I32" s="15">
        <f t="shared" si="0"/>
        <v>3157</v>
      </c>
      <c r="J32" s="15">
        <v>14457.62</v>
      </c>
      <c r="K32" s="15">
        <f t="shared" si="5"/>
        <v>3344</v>
      </c>
      <c r="L32" s="16">
        <v>25</v>
      </c>
      <c r="M32" s="15">
        <f t="shared" si="4"/>
        <v>20983.620000000003</v>
      </c>
      <c r="N32" s="17">
        <f t="shared" si="1"/>
        <v>89016.38</v>
      </c>
    </row>
    <row r="33" spans="1:14" s="2" customFormat="1" ht="36" customHeight="1" x14ac:dyDescent="0.2">
      <c r="A33" s="71">
        <f t="shared" si="2"/>
        <v>21</v>
      </c>
      <c r="B33" s="43" t="s">
        <v>89</v>
      </c>
      <c r="C33" s="43" t="s">
        <v>109</v>
      </c>
      <c r="D33" s="43" t="s">
        <v>132</v>
      </c>
      <c r="E33" s="43" t="s">
        <v>94</v>
      </c>
      <c r="F33" s="15">
        <v>70000</v>
      </c>
      <c r="G33" s="16">
        <v>0</v>
      </c>
      <c r="H33" s="15">
        <v>70000</v>
      </c>
      <c r="I33" s="15">
        <f t="shared" si="0"/>
        <v>2009</v>
      </c>
      <c r="J33" s="15">
        <v>5368.48</v>
      </c>
      <c r="K33" s="15">
        <f t="shared" si="5"/>
        <v>2128</v>
      </c>
      <c r="L33" s="16">
        <v>25</v>
      </c>
      <c r="M33" s="15">
        <f t="shared" si="4"/>
        <v>9530.48</v>
      </c>
      <c r="N33" s="17">
        <f t="shared" si="1"/>
        <v>60469.520000000004</v>
      </c>
    </row>
    <row r="34" spans="1:14" s="2" customFormat="1" ht="36" customHeight="1" x14ac:dyDescent="0.2">
      <c r="A34" s="71">
        <f t="shared" si="2"/>
        <v>22</v>
      </c>
      <c r="B34" s="53" t="s">
        <v>202</v>
      </c>
      <c r="C34" s="43" t="s">
        <v>109</v>
      </c>
      <c r="D34" s="43" t="s">
        <v>167</v>
      </c>
      <c r="E34" s="43" t="s">
        <v>94</v>
      </c>
      <c r="F34" s="15">
        <v>45000</v>
      </c>
      <c r="G34" s="16">
        <v>0</v>
      </c>
      <c r="H34" s="15">
        <v>45000</v>
      </c>
      <c r="I34" s="15">
        <f t="shared" si="0"/>
        <v>1291.5</v>
      </c>
      <c r="J34" s="15">
        <v>969.81</v>
      </c>
      <c r="K34" s="15">
        <f t="shared" si="5"/>
        <v>1368</v>
      </c>
      <c r="L34" s="15">
        <v>1215.1199999999999</v>
      </c>
      <c r="M34" s="15">
        <f t="shared" si="4"/>
        <v>4844.43</v>
      </c>
      <c r="N34" s="17">
        <f t="shared" si="1"/>
        <v>40155.57</v>
      </c>
    </row>
    <row r="35" spans="1:14" s="2" customFormat="1" ht="36" customHeight="1" x14ac:dyDescent="0.2">
      <c r="A35" s="71">
        <f t="shared" si="2"/>
        <v>23</v>
      </c>
      <c r="B35" s="43" t="s">
        <v>79</v>
      </c>
      <c r="C35" s="43" t="s">
        <v>109</v>
      </c>
      <c r="D35" s="43" t="s">
        <v>17</v>
      </c>
      <c r="E35" s="43" t="s">
        <v>97</v>
      </c>
      <c r="F35" s="15">
        <v>35000</v>
      </c>
      <c r="G35" s="16">
        <v>0</v>
      </c>
      <c r="H35" s="15">
        <v>35000</v>
      </c>
      <c r="I35" s="15">
        <f t="shared" si="0"/>
        <v>1004.5</v>
      </c>
      <c r="J35" s="16">
        <v>0</v>
      </c>
      <c r="K35" s="15">
        <f t="shared" si="5"/>
        <v>1064</v>
      </c>
      <c r="L35" s="16">
        <v>25</v>
      </c>
      <c r="M35" s="15">
        <f t="shared" si="4"/>
        <v>2093.5</v>
      </c>
      <c r="N35" s="17">
        <f t="shared" si="1"/>
        <v>32906.5</v>
      </c>
    </row>
    <row r="36" spans="1:14" s="2" customFormat="1" ht="36" customHeight="1" x14ac:dyDescent="0.2">
      <c r="A36" s="71">
        <f t="shared" si="2"/>
        <v>24</v>
      </c>
      <c r="B36" s="43" t="s">
        <v>36</v>
      </c>
      <c r="C36" s="43" t="s">
        <v>109</v>
      </c>
      <c r="D36" s="43" t="s">
        <v>17</v>
      </c>
      <c r="E36" s="43" t="s">
        <v>94</v>
      </c>
      <c r="F36" s="15">
        <v>35000</v>
      </c>
      <c r="G36" s="16">
        <v>0</v>
      </c>
      <c r="H36" s="15">
        <v>35000</v>
      </c>
      <c r="I36" s="15">
        <f t="shared" si="0"/>
        <v>1004.5</v>
      </c>
      <c r="J36" s="16">
        <v>0</v>
      </c>
      <c r="K36" s="15">
        <f t="shared" si="5"/>
        <v>1064</v>
      </c>
      <c r="L36" s="15">
        <v>2843.5</v>
      </c>
      <c r="M36" s="15">
        <f t="shared" si="4"/>
        <v>4912</v>
      </c>
      <c r="N36" s="17">
        <f t="shared" si="1"/>
        <v>30088</v>
      </c>
    </row>
    <row r="37" spans="1:14" s="2" customFormat="1" ht="36" customHeight="1" x14ac:dyDescent="0.2">
      <c r="A37" s="71">
        <f t="shared" si="2"/>
        <v>25</v>
      </c>
      <c r="B37" s="53" t="s">
        <v>169</v>
      </c>
      <c r="C37" s="43" t="s">
        <v>109</v>
      </c>
      <c r="D37" s="43" t="s">
        <v>167</v>
      </c>
      <c r="E37" s="43" t="s">
        <v>94</v>
      </c>
      <c r="F37" s="15">
        <v>45000</v>
      </c>
      <c r="G37" s="16">
        <v>0</v>
      </c>
      <c r="H37" s="15">
        <v>45000</v>
      </c>
      <c r="I37" s="15">
        <f t="shared" si="0"/>
        <v>1291.5</v>
      </c>
      <c r="J37" s="15">
        <v>0</v>
      </c>
      <c r="K37" s="15">
        <f t="shared" si="5"/>
        <v>1368</v>
      </c>
      <c r="L37" s="15">
        <v>25</v>
      </c>
      <c r="M37" s="15">
        <f t="shared" si="4"/>
        <v>2684.5</v>
      </c>
      <c r="N37" s="17">
        <f t="shared" si="1"/>
        <v>42315.5</v>
      </c>
    </row>
    <row r="38" spans="1:14" s="2" customFormat="1" ht="36" customHeight="1" x14ac:dyDescent="0.2">
      <c r="A38" s="71">
        <f t="shared" si="2"/>
        <v>26</v>
      </c>
      <c r="B38" s="53" t="s">
        <v>171</v>
      </c>
      <c r="C38" s="43" t="s">
        <v>109</v>
      </c>
      <c r="D38" s="43" t="s">
        <v>167</v>
      </c>
      <c r="E38" s="43" t="s">
        <v>94</v>
      </c>
      <c r="F38" s="15">
        <v>45000</v>
      </c>
      <c r="G38" s="16">
        <v>0</v>
      </c>
      <c r="H38" s="15">
        <v>45000</v>
      </c>
      <c r="I38" s="15">
        <f t="shared" si="0"/>
        <v>1291.5</v>
      </c>
      <c r="J38" s="15">
        <v>0</v>
      </c>
      <c r="K38" s="15">
        <f t="shared" si="5"/>
        <v>1368</v>
      </c>
      <c r="L38" s="15">
        <v>25</v>
      </c>
      <c r="M38" s="15">
        <f t="shared" si="4"/>
        <v>2684.5</v>
      </c>
      <c r="N38" s="17">
        <f t="shared" si="1"/>
        <v>42315.5</v>
      </c>
    </row>
    <row r="39" spans="1:14" s="2" customFormat="1" ht="36" customHeight="1" x14ac:dyDescent="0.2">
      <c r="A39" s="71">
        <f t="shared" si="2"/>
        <v>27</v>
      </c>
      <c r="B39" s="53" t="s">
        <v>172</v>
      </c>
      <c r="C39" s="43" t="s">
        <v>109</v>
      </c>
      <c r="D39" s="43" t="s">
        <v>167</v>
      </c>
      <c r="E39" s="43" t="s">
        <v>94</v>
      </c>
      <c r="F39" s="15">
        <v>45000</v>
      </c>
      <c r="G39" s="16">
        <v>0</v>
      </c>
      <c r="H39" s="15">
        <v>45000</v>
      </c>
      <c r="I39" s="15">
        <f t="shared" si="0"/>
        <v>1291.5</v>
      </c>
      <c r="J39" s="15">
        <v>0</v>
      </c>
      <c r="K39" s="15">
        <f t="shared" si="5"/>
        <v>1368</v>
      </c>
      <c r="L39" s="15">
        <v>25</v>
      </c>
      <c r="M39" s="15">
        <f t="shared" si="4"/>
        <v>2684.5</v>
      </c>
      <c r="N39" s="17">
        <f t="shared" si="1"/>
        <v>42315.5</v>
      </c>
    </row>
    <row r="40" spans="1:14" s="2" customFormat="1" ht="36" customHeight="1" x14ac:dyDescent="0.2">
      <c r="A40" s="71">
        <f t="shared" si="2"/>
        <v>28</v>
      </c>
      <c r="B40" s="53" t="s">
        <v>175</v>
      </c>
      <c r="C40" s="43" t="s">
        <v>109</v>
      </c>
      <c r="D40" s="43" t="s">
        <v>167</v>
      </c>
      <c r="E40" s="43" t="s">
        <v>94</v>
      </c>
      <c r="F40" s="15">
        <v>45000</v>
      </c>
      <c r="G40" s="16">
        <v>0</v>
      </c>
      <c r="H40" s="15">
        <v>45000</v>
      </c>
      <c r="I40" s="15">
        <f t="shared" si="0"/>
        <v>1291.5</v>
      </c>
      <c r="J40" s="15">
        <v>0</v>
      </c>
      <c r="K40" s="15">
        <f t="shared" si="5"/>
        <v>1368</v>
      </c>
      <c r="L40" s="15">
        <v>1215.1199999999999</v>
      </c>
      <c r="M40" s="15">
        <f t="shared" si="4"/>
        <v>3874.62</v>
      </c>
      <c r="N40" s="17">
        <f t="shared" si="1"/>
        <v>41125.379999999997</v>
      </c>
    </row>
    <row r="41" spans="1:14" s="2" customFormat="1" ht="36" customHeight="1" x14ac:dyDescent="0.2">
      <c r="A41" s="71">
        <f t="shared" si="2"/>
        <v>29</v>
      </c>
      <c r="B41" s="53" t="s">
        <v>176</v>
      </c>
      <c r="C41" s="43" t="s">
        <v>109</v>
      </c>
      <c r="D41" s="43" t="s">
        <v>167</v>
      </c>
      <c r="E41" s="43" t="s">
        <v>94</v>
      </c>
      <c r="F41" s="15">
        <v>45000</v>
      </c>
      <c r="G41" s="16">
        <v>0</v>
      </c>
      <c r="H41" s="15">
        <v>45000</v>
      </c>
      <c r="I41" s="15">
        <f t="shared" si="0"/>
        <v>1291.5</v>
      </c>
      <c r="J41" s="15">
        <v>1148.33</v>
      </c>
      <c r="K41" s="15">
        <f t="shared" si="5"/>
        <v>1368</v>
      </c>
      <c r="L41" s="15">
        <v>25</v>
      </c>
      <c r="M41" s="15">
        <f t="shared" si="4"/>
        <v>3832.83</v>
      </c>
      <c r="N41" s="17">
        <f t="shared" si="1"/>
        <v>41167.17</v>
      </c>
    </row>
    <row r="42" spans="1:14" s="2" customFormat="1" ht="36" customHeight="1" x14ac:dyDescent="0.2">
      <c r="A42" s="71">
        <f t="shared" si="2"/>
        <v>30</v>
      </c>
      <c r="B42" s="53" t="s">
        <v>244</v>
      </c>
      <c r="C42" s="43" t="s">
        <v>109</v>
      </c>
      <c r="D42" s="43" t="s">
        <v>73</v>
      </c>
      <c r="E42" s="43" t="s">
        <v>97</v>
      </c>
      <c r="F42" s="15">
        <v>45000</v>
      </c>
      <c r="G42" s="16">
        <v>0</v>
      </c>
      <c r="H42" s="15">
        <v>45000</v>
      </c>
      <c r="I42" s="15">
        <f t="shared" si="0"/>
        <v>1291.5</v>
      </c>
      <c r="J42" s="15">
        <v>0</v>
      </c>
      <c r="K42" s="15">
        <f t="shared" si="5"/>
        <v>1368</v>
      </c>
      <c r="L42" s="15">
        <v>1215.1199999999999</v>
      </c>
      <c r="M42" s="15">
        <f t="shared" si="4"/>
        <v>3874.62</v>
      </c>
      <c r="N42" s="17">
        <f t="shared" si="1"/>
        <v>41125.379999999997</v>
      </c>
    </row>
    <row r="43" spans="1:14" s="2" customFormat="1" ht="36" customHeight="1" x14ac:dyDescent="0.2">
      <c r="A43" s="71">
        <f t="shared" si="2"/>
        <v>31</v>
      </c>
      <c r="B43" s="53" t="s">
        <v>246</v>
      </c>
      <c r="C43" s="43" t="s">
        <v>109</v>
      </c>
      <c r="D43" s="43" t="s">
        <v>245</v>
      </c>
      <c r="E43" s="43" t="s">
        <v>97</v>
      </c>
      <c r="F43" s="15">
        <v>70000</v>
      </c>
      <c r="G43" s="16">
        <v>0</v>
      </c>
      <c r="H43" s="15">
        <v>70000</v>
      </c>
      <c r="I43" s="15">
        <f t="shared" si="0"/>
        <v>2009</v>
      </c>
      <c r="J43" s="15">
        <v>5368.48</v>
      </c>
      <c r="K43" s="15">
        <f t="shared" si="5"/>
        <v>2128</v>
      </c>
      <c r="L43" s="15">
        <v>1399.76</v>
      </c>
      <c r="M43" s="15">
        <f t="shared" si="4"/>
        <v>10905.24</v>
      </c>
      <c r="N43" s="17">
        <f t="shared" si="1"/>
        <v>59094.76</v>
      </c>
    </row>
    <row r="44" spans="1:14" s="2" customFormat="1" ht="36" customHeight="1" x14ac:dyDescent="0.2">
      <c r="A44" s="71">
        <f t="shared" si="2"/>
        <v>32</v>
      </c>
      <c r="B44" s="53" t="s">
        <v>258</v>
      </c>
      <c r="C44" s="43" t="s">
        <v>109</v>
      </c>
      <c r="D44" s="43" t="s">
        <v>245</v>
      </c>
      <c r="E44" s="43" t="s">
        <v>120</v>
      </c>
      <c r="F44" s="15">
        <v>55000</v>
      </c>
      <c r="G44" s="16">
        <v>0</v>
      </c>
      <c r="H44" s="15">
        <v>55000</v>
      </c>
      <c r="I44" s="15">
        <f t="shared" si="0"/>
        <v>1578.5</v>
      </c>
      <c r="J44" s="15">
        <v>0</v>
      </c>
      <c r="K44" s="15">
        <f t="shared" si="5"/>
        <v>1672</v>
      </c>
      <c r="L44" s="15">
        <v>25</v>
      </c>
      <c r="M44" s="15">
        <f t="shared" si="4"/>
        <v>3275.5</v>
      </c>
      <c r="N44" s="17">
        <f t="shared" si="1"/>
        <v>51724.5</v>
      </c>
    </row>
    <row r="45" spans="1:14" s="2" customFormat="1" ht="36" customHeight="1" x14ac:dyDescent="0.2">
      <c r="A45" s="71">
        <f t="shared" si="2"/>
        <v>33</v>
      </c>
      <c r="B45" s="53" t="s">
        <v>260</v>
      </c>
      <c r="C45" s="43" t="s">
        <v>109</v>
      </c>
      <c r="D45" s="43" t="s">
        <v>262</v>
      </c>
      <c r="E45" s="43" t="s">
        <v>97</v>
      </c>
      <c r="F45" s="15">
        <v>35000</v>
      </c>
      <c r="G45" s="16">
        <v>0</v>
      </c>
      <c r="H45" s="15">
        <v>35000</v>
      </c>
      <c r="I45" s="15">
        <f t="shared" ref="I45:I73" si="6">F45*0.0287</f>
        <v>1004.5</v>
      </c>
      <c r="J45" s="15">
        <v>0</v>
      </c>
      <c r="K45" s="15">
        <f t="shared" si="5"/>
        <v>1064</v>
      </c>
      <c r="L45" s="15">
        <v>25</v>
      </c>
      <c r="M45" s="15">
        <f t="shared" ref="M45:M46" si="7">I45+J45+K45+L45</f>
        <v>2093.5</v>
      </c>
      <c r="N45" s="17">
        <f t="shared" si="1"/>
        <v>32906.5</v>
      </c>
    </row>
    <row r="46" spans="1:14" s="2" customFormat="1" ht="36" customHeight="1" x14ac:dyDescent="0.2">
      <c r="A46" s="71">
        <f t="shared" si="2"/>
        <v>34</v>
      </c>
      <c r="B46" s="53" t="s">
        <v>261</v>
      </c>
      <c r="C46" s="43" t="s">
        <v>109</v>
      </c>
      <c r="D46" s="43" t="s">
        <v>262</v>
      </c>
      <c r="E46" s="43" t="s">
        <v>97</v>
      </c>
      <c r="F46" s="15">
        <v>35000</v>
      </c>
      <c r="G46" s="16">
        <v>0</v>
      </c>
      <c r="H46" s="15">
        <v>35000</v>
      </c>
      <c r="I46" s="15">
        <f t="shared" si="6"/>
        <v>1004.5</v>
      </c>
      <c r="J46" s="15">
        <v>0</v>
      </c>
      <c r="K46" s="15">
        <f t="shared" si="5"/>
        <v>1064</v>
      </c>
      <c r="L46" s="15">
        <v>25</v>
      </c>
      <c r="M46" s="15">
        <f t="shared" si="7"/>
        <v>2093.5</v>
      </c>
      <c r="N46" s="17">
        <f t="shared" si="1"/>
        <v>32906.5</v>
      </c>
    </row>
    <row r="47" spans="1:14" s="2" customFormat="1" ht="36" customHeight="1" x14ac:dyDescent="0.2">
      <c r="A47" s="71">
        <f t="shared" si="2"/>
        <v>35</v>
      </c>
      <c r="B47" s="43" t="s">
        <v>134</v>
      </c>
      <c r="C47" s="43" t="s">
        <v>109</v>
      </c>
      <c r="D47" s="43" t="s">
        <v>17</v>
      </c>
      <c r="E47" s="43" t="s">
        <v>97</v>
      </c>
      <c r="F47" s="15">
        <v>35000</v>
      </c>
      <c r="G47" s="16">
        <v>0</v>
      </c>
      <c r="H47" s="15">
        <v>35000</v>
      </c>
      <c r="I47" s="15">
        <f>F47*0.0287</f>
        <v>1004.5</v>
      </c>
      <c r="J47" s="16">
        <v>0</v>
      </c>
      <c r="K47" s="15">
        <f>F47*0.0304</f>
        <v>1064</v>
      </c>
      <c r="L47" s="15">
        <v>1215.1199999999999</v>
      </c>
      <c r="M47" s="15">
        <f>I47+J47+K47+L47</f>
        <v>3283.62</v>
      </c>
      <c r="N47" s="17">
        <f>H47-M47</f>
        <v>31716.38</v>
      </c>
    </row>
    <row r="48" spans="1:14" s="2" customFormat="1" ht="36" customHeight="1" x14ac:dyDescent="0.2">
      <c r="A48" s="71">
        <f t="shared" si="2"/>
        <v>36</v>
      </c>
      <c r="B48" s="43" t="s">
        <v>74</v>
      </c>
      <c r="C48" s="43" t="s">
        <v>101</v>
      </c>
      <c r="D48" s="43" t="s">
        <v>249</v>
      </c>
      <c r="E48" s="43" t="s">
        <v>97</v>
      </c>
      <c r="F48" s="15">
        <v>35000</v>
      </c>
      <c r="G48" s="16">
        <v>0</v>
      </c>
      <c r="H48" s="15">
        <v>35000</v>
      </c>
      <c r="I48" s="15">
        <f t="shared" si="6"/>
        <v>1004.5</v>
      </c>
      <c r="J48" s="16">
        <v>0</v>
      </c>
      <c r="K48" s="15">
        <f t="shared" si="5"/>
        <v>1064</v>
      </c>
      <c r="L48" s="16">
        <v>25</v>
      </c>
      <c r="M48" s="15">
        <f>I48+J48+K48+L48</f>
        <v>2093.5</v>
      </c>
      <c r="N48" s="17">
        <f t="shared" si="1"/>
        <v>32906.5</v>
      </c>
    </row>
    <row r="49" spans="1:14" s="2" customFormat="1" ht="36" customHeight="1" x14ac:dyDescent="0.2">
      <c r="A49" s="71">
        <f t="shared" si="2"/>
        <v>37</v>
      </c>
      <c r="B49" s="43" t="s">
        <v>75</v>
      </c>
      <c r="C49" s="43" t="s">
        <v>101</v>
      </c>
      <c r="D49" s="43" t="s">
        <v>165</v>
      </c>
      <c r="E49" s="43" t="s">
        <v>94</v>
      </c>
      <c r="F49" s="15">
        <v>45000</v>
      </c>
      <c r="G49" s="16">
        <v>0</v>
      </c>
      <c r="H49" s="15">
        <v>45000</v>
      </c>
      <c r="I49" s="15">
        <f t="shared" si="6"/>
        <v>1291.5</v>
      </c>
      <c r="J49" s="15">
        <v>0</v>
      </c>
      <c r="K49" s="15">
        <f t="shared" si="5"/>
        <v>1368</v>
      </c>
      <c r="L49" s="16">
        <v>25</v>
      </c>
      <c r="M49" s="15">
        <f t="shared" ref="M49" si="8">I49+J49+K49+L49</f>
        <v>2684.5</v>
      </c>
      <c r="N49" s="17">
        <f t="shared" si="1"/>
        <v>42315.5</v>
      </c>
    </row>
    <row r="50" spans="1:14" s="2" customFormat="1" ht="36" customHeight="1" x14ac:dyDescent="0.2">
      <c r="A50" s="71">
        <f t="shared" si="2"/>
        <v>38</v>
      </c>
      <c r="B50" s="43" t="s">
        <v>150</v>
      </c>
      <c r="C50" s="43" t="s">
        <v>101</v>
      </c>
      <c r="D50" s="43" t="s">
        <v>147</v>
      </c>
      <c r="E50" s="43" t="s">
        <v>94</v>
      </c>
      <c r="F50" s="15">
        <v>150000</v>
      </c>
      <c r="G50" s="16">
        <v>0</v>
      </c>
      <c r="H50" s="15">
        <v>150000</v>
      </c>
      <c r="I50" s="15">
        <f t="shared" si="6"/>
        <v>4305</v>
      </c>
      <c r="J50" s="15">
        <v>23981.99</v>
      </c>
      <c r="K50" s="15">
        <v>4098.53</v>
      </c>
      <c r="L50" s="16">
        <v>25</v>
      </c>
      <c r="M50" s="15">
        <f t="shared" ref="M50:M78" si="9">I50+J50+K50+L50</f>
        <v>32410.52</v>
      </c>
      <c r="N50" s="17">
        <f t="shared" si="1"/>
        <v>117589.48</v>
      </c>
    </row>
    <row r="51" spans="1:14" s="2" customFormat="1" ht="36" customHeight="1" x14ac:dyDescent="0.2">
      <c r="A51" s="71">
        <f t="shared" si="2"/>
        <v>39</v>
      </c>
      <c r="B51" s="57" t="s">
        <v>243</v>
      </c>
      <c r="C51" s="58" t="s">
        <v>107</v>
      </c>
      <c r="D51" s="58" t="s">
        <v>301</v>
      </c>
      <c r="E51" s="43" t="s">
        <v>120</v>
      </c>
      <c r="F51" s="15">
        <v>110000</v>
      </c>
      <c r="G51" s="16">
        <v>0</v>
      </c>
      <c r="H51" s="15">
        <v>110000</v>
      </c>
      <c r="I51" s="15">
        <f t="shared" si="6"/>
        <v>3157</v>
      </c>
      <c r="J51" s="15">
        <v>14160.09</v>
      </c>
      <c r="K51" s="15">
        <v>3344</v>
      </c>
      <c r="L51" s="15">
        <v>1215.1199999999999</v>
      </c>
      <c r="M51" s="15">
        <f t="shared" si="9"/>
        <v>21876.21</v>
      </c>
      <c r="N51" s="17">
        <f t="shared" si="1"/>
        <v>88123.790000000008</v>
      </c>
    </row>
    <row r="52" spans="1:14" s="2" customFormat="1" ht="36" customHeight="1" x14ac:dyDescent="0.2">
      <c r="A52" s="71">
        <f t="shared" si="2"/>
        <v>40</v>
      </c>
      <c r="B52" s="43" t="s">
        <v>78</v>
      </c>
      <c r="C52" s="43" t="s">
        <v>101</v>
      </c>
      <c r="D52" s="43" t="s">
        <v>306</v>
      </c>
      <c r="E52" s="43" t="s">
        <v>181</v>
      </c>
      <c r="F52" s="15">
        <v>35000</v>
      </c>
      <c r="G52" s="16">
        <v>0</v>
      </c>
      <c r="H52" s="15">
        <v>35000</v>
      </c>
      <c r="I52" s="15">
        <f t="shared" si="6"/>
        <v>1004.5</v>
      </c>
      <c r="J52" s="16">
        <v>0</v>
      </c>
      <c r="K52" s="15">
        <f t="shared" ref="K52:K67" si="10">F52*0.0304</f>
        <v>1064</v>
      </c>
      <c r="L52" s="16">
        <v>25</v>
      </c>
      <c r="M52" s="15">
        <f t="shared" si="9"/>
        <v>2093.5</v>
      </c>
      <c r="N52" s="17">
        <f t="shared" si="1"/>
        <v>32906.5</v>
      </c>
    </row>
    <row r="53" spans="1:14" s="2" customFormat="1" ht="36.75" customHeight="1" x14ac:dyDescent="0.2">
      <c r="A53" s="71">
        <f t="shared" si="2"/>
        <v>41</v>
      </c>
      <c r="B53" s="43" t="s">
        <v>80</v>
      </c>
      <c r="C53" s="43" t="s">
        <v>101</v>
      </c>
      <c r="D53" s="43" t="s">
        <v>17</v>
      </c>
      <c r="E53" s="43" t="s">
        <v>94</v>
      </c>
      <c r="F53" s="15">
        <v>35000</v>
      </c>
      <c r="G53" s="16">
        <v>0</v>
      </c>
      <c r="H53" s="15">
        <v>35000</v>
      </c>
      <c r="I53" s="15">
        <f t="shared" si="6"/>
        <v>1004.5</v>
      </c>
      <c r="J53" s="16">
        <v>0</v>
      </c>
      <c r="K53" s="15">
        <f t="shared" si="10"/>
        <v>1064</v>
      </c>
      <c r="L53" s="16">
        <v>25</v>
      </c>
      <c r="M53" s="15">
        <f t="shared" si="9"/>
        <v>2093.5</v>
      </c>
      <c r="N53" s="17">
        <f t="shared" si="1"/>
        <v>32906.5</v>
      </c>
    </row>
    <row r="54" spans="1:14" s="2" customFormat="1" ht="32.25" customHeight="1" x14ac:dyDescent="0.2">
      <c r="A54" s="71">
        <f t="shared" si="2"/>
        <v>42</v>
      </c>
      <c r="B54" s="53" t="s">
        <v>170</v>
      </c>
      <c r="C54" s="43" t="s">
        <v>101</v>
      </c>
      <c r="D54" s="43" t="s">
        <v>274</v>
      </c>
      <c r="E54" s="43" t="s">
        <v>94</v>
      </c>
      <c r="F54" s="15">
        <v>70000</v>
      </c>
      <c r="G54" s="16">
        <v>0</v>
      </c>
      <c r="H54" s="15">
        <v>70000</v>
      </c>
      <c r="I54" s="15">
        <f t="shared" si="6"/>
        <v>2009</v>
      </c>
      <c r="J54" s="15">
        <v>5130.45</v>
      </c>
      <c r="K54" s="15">
        <f t="shared" si="10"/>
        <v>2128</v>
      </c>
      <c r="L54" s="15">
        <v>1215.1199999999999</v>
      </c>
      <c r="M54" s="15">
        <f t="shared" si="9"/>
        <v>10482.57</v>
      </c>
      <c r="N54" s="17">
        <f t="shared" si="1"/>
        <v>59517.43</v>
      </c>
    </row>
    <row r="55" spans="1:14" s="2" customFormat="1" ht="32.25" customHeight="1" x14ac:dyDescent="0.2">
      <c r="A55" s="71">
        <f t="shared" si="2"/>
        <v>43</v>
      </c>
      <c r="B55" s="53" t="s">
        <v>173</v>
      </c>
      <c r="C55" s="43" t="s">
        <v>101</v>
      </c>
      <c r="D55" s="43" t="s">
        <v>165</v>
      </c>
      <c r="E55" s="43" t="s">
        <v>94</v>
      </c>
      <c r="F55" s="15">
        <v>45000</v>
      </c>
      <c r="G55" s="16">
        <v>0</v>
      </c>
      <c r="H55" s="15">
        <v>45000</v>
      </c>
      <c r="I55" s="15">
        <f t="shared" si="6"/>
        <v>1291.5</v>
      </c>
      <c r="J55" s="15">
        <v>1148.33</v>
      </c>
      <c r="K55" s="15">
        <f t="shared" si="10"/>
        <v>1368</v>
      </c>
      <c r="L55" s="15">
        <v>25</v>
      </c>
      <c r="M55" s="15">
        <f t="shared" si="9"/>
        <v>3832.83</v>
      </c>
      <c r="N55" s="17">
        <f t="shared" si="1"/>
        <v>41167.17</v>
      </c>
    </row>
    <row r="56" spans="1:14" s="2" customFormat="1" ht="36" customHeight="1" x14ac:dyDescent="0.2">
      <c r="A56" s="71">
        <f t="shared" si="2"/>
        <v>44</v>
      </c>
      <c r="B56" s="53" t="s">
        <v>174</v>
      </c>
      <c r="C56" s="43" t="s">
        <v>101</v>
      </c>
      <c r="D56" s="43" t="s">
        <v>165</v>
      </c>
      <c r="E56" s="43" t="s">
        <v>94</v>
      </c>
      <c r="F56" s="15">
        <v>45000</v>
      </c>
      <c r="G56" s="16">
        <v>0</v>
      </c>
      <c r="H56" s="15">
        <v>45000</v>
      </c>
      <c r="I56" s="15">
        <f t="shared" si="6"/>
        <v>1291.5</v>
      </c>
      <c r="J56" s="15">
        <v>0</v>
      </c>
      <c r="K56" s="15">
        <f t="shared" si="10"/>
        <v>1368</v>
      </c>
      <c r="L56" s="15">
        <v>25</v>
      </c>
      <c r="M56" s="15">
        <f t="shared" si="9"/>
        <v>2684.5</v>
      </c>
      <c r="N56" s="17">
        <f t="shared" si="1"/>
        <v>42315.5</v>
      </c>
    </row>
    <row r="57" spans="1:14" s="2" customFormat="1" ht="36" customHeight="1" x14ac:dyDescent="0.2">
      <c r="A57" s="71">
        <f t="shared" si="2"/>
        <v>45</v>
      </c>
      <c r="B57" s="43" t="s">
        <v>82</v>
      </c>
      <c r="C57" s="43" t="s">
        <v>101</v>
      </c>
      <c r="D57" s="43" t="s">
        <v>235</v>
      </c>
      <c r="E57" s="43" t="s">
        <v>94</v>
      </c>
      <c r="F57" s="15">
        <v>35000</v>
      </c>
      <c r="G57" s="16">
        <v>0</v>
      </c>
      <c r="H57" s="15">
        <v>35000</v>
      </c>
      <c r="I57" s="15">
        <f t="shared" si="6"/>
        <v>1004.5</v>
      </c>
      <c r="J57" s="16">
        <v>0</v>
      </c>
      <c r="K57" s="15">
        <f t="shared" si="10"/>
        <v>1064</v>
      </c>
      <c r="L57" s="15">
        <v>1215.1199999999999</v>
      </c>
      <c r="M57" s="15">
        <f t="shared" si="9"/>
        <v>3283.62</v>
      </c>
      <c r="N57" s="17">
        <f t="shared" si="1"/>
        <v>31716.38</v>
      </c>
    </row>
    <row r="58" spans="1:14" s="2" customFormat="1" ht="36" customHeight="1" x14ac:dyDescent="0.2">
      <c r="A58" s="71">
        <f t="shared" si="2"/>
        <v>46</v>
      </c>
      <c r="B58" s="43" t="s">
        <v>87</v>
      </c>
      <c r="C58" s="43" t="s">
        <v>101</v>
      </c>
      <c r="D58" s="43" t="s">
        <v>165</v>
      </c>
      <c r="E58" s="43" t="s">
        <v>94</v>
      </c>
      <c r="F58" s="15">
        <v>45000</v>
      </c>
      <c r="G58" s="16">
        <v>0</v>
      </c>
      <c r="H58" s="15">
        <v>45000</v>
      </c>
      <c r="I58" s="15">
        <f t="shared" si="6"/>
        <v>1291.5</v>
      </c>
      <c r="J58" s="15">
        <v>0</v>
      </c>
      <c r="K58" s="15">
        <f t="shared" si="10"/>
        <v>1368</v>
      </c>
      <c r="L58" s="15">
        <v>25</v>
      </c>
      <c r="M58" s="15">
        <f t="shared" si="9"/>
        <v>2684.5</v>
      </c>
      <c r="N58" s="17">
        <f t="shared" si="1"/>
        <v>42315.5</v>
      </c>
    </row>
    <row r="59" spans="1:14" s="2" customFormat="1" ht="31.5" customHeight="1" x14ac:dyDescent="0.2">
      <c r="A59" s="71">
        <f t="shared" si="2"/>
        <v>47</v>
      </c>
      <c r="B59" s="43" t="s">
        <v>133</v>
      </c>
      <c r="C59" s="43" t="s">
        <v>101</v>
      </c>
      <c r="D59" s="43" t="s">
        <v>306</v>
      </c>
      <c r="E59" s="43" t="s">
        <v>181</v>
      </c>
      <c r="F59" s="15">
        <v>35000</v>
      </c>
      <c r="G59" s="16">
        <v>0</v>
      </c>
      <c r="H59" s="15">
        <v>35000</v>
      </c>
      <c r="I59" s="15">
        <f t="shared" si="6"/>
        <v>1004.5</v>
      </c>
      <c r="J59" s="16">
        <v>0</v>
      </c>
      <c r="K59" s="15">
        <f t="shared" si="10"/>
        <v>1064</v>
      </c>
      <c r="L59" s="16">
        <v>25</v>
      </c>
      <c r="M59" s="15">
        <f t="shared" si="9"/>
        <v>2093.5</v>
      </c>
      <c r="N59" s="17">
        <f t="shared" si="1"/>
        <v>32906.5</v>
      </c>
    </row>
    <row r="60" spans="1:14" s="2" customFormat="1" ht="36" customHeight="1" x14ac:dyDescent="0.2">
      <c r="A60" s="71">
        <f t="shared" si="2"/>
        <v>48</v>
      </c>
      <c r="B60" s="43" t="s">
        <v>199</v>
      </c>
      <c r="C60" s="43" t="s">
        <v>101</v>
      </c>
      <c r="D60" s="43" t="s">
        <v>165</v>
      </c>
      <c r="E60" s="43" t="s">
        <v>94</v>
      </c>
      <c r="F60" s="15">
        <v>45000</v>
      </c>
      <c r="G60" s="16">
        <v>0</v>
      </c>
      <c r="H60" s="15">
        <v>45000</v>
      </c>
      <c r="I60" s="15">
        <f t="shared" si="6"/>
        <v>1291.5</v>
      </c>
      <c r="J60" s="15">
        <v>1148.33</v>
      </c>
      <c r="K60" s="15">
        <f t="shared" si="10"/>
        <v>1368</v>
      </c>
      <c r="L60" s="16">
        <v>25</v>
      </c>
      <c r="M60" s="15">
        <f t="shared" si="9"/>
        <v>3832.83</v>
      </c>
      <c r="N60" s="17">
        <f t="shared" si="1"/>
        <v>41167.17</v>
      </c>
    </row>
    <row r="61" spans="1:14" s="2" customFormat="1" ht="36" customHeight="1" x14ac:dyDescent="0.2">
      <c r="A61" s="71">
        <f t="shared" si="2"/>
        <v>49</v>
      </c>
      <c r="B61" s="43" t="s">
        <v>201</v>
      </c>
      <c r="C61" s="43" t="s">
        <v>101</v>
      </c>
      <c r="D61" s="43" t="s">
        <v>165</v>
      </c>
      <c r="E61" s="43" t="s">
        <v>94</v>
      </c>
      <c r="F61" s="15">
        <v>45000</v>
      </c>
      <c r="G61" s="16">
        <v>0</v>
      </c>
      <c r="H61" s="15">
        <v>45000</v>
      </c>
      <c r="I61" s="15">
        <f t="shared" si="6"/>
        <v>1291.5</v>
      </c>
      <c r="J61" s="15">
        <v>1148.33</v>
      </c>
      <c r="K61" s="15">
        <f t="shared" si="10"/>
        <v>1368</v>
      </c>
      <c r="L61" s="16">
        <v>25</v>
      </c>
      <c r="M61" s="15">
        <f t="shared" si="9"/>
        <v>3832.83</v>
      </c>
      <c r="N61" s="17">
        <f t="shared" si="1"/>
        <v>41167.17</v>
      </c>
    </row>
    <row r="62" spans="1:14" s="2" customFormat="1" ht="36" customHeight="1" x14ac:dyDescent="0.2">
      <c r="A62" s="71">
        <f t="shared" si="2"/>
        <v>50</v>
      </c>
      <c r="B62" s="43" t="s">
        <v>182</v>
      </c>
      <c r="C62" s="43" t="s">
        <v>101</v>
      </c>
      <c r="D62" s="43" t="s">
        <v>306</v>
      </c>
      <c r="E62" s="43" t="s">
        <v>181</v>
      </c>
      <c r="F62" s="15">
        <v>35000</v>
      </c>
      <c r="G62" s="16">
        <v>0</v>
      </c>
      <c r="H62" s="15">
        <v>35000</v>
      </c>
      <c r="I62" s="15">
        <f t="shared" si="6"/>
        <v>1004.5</v>
      </c>
      <c r="J62" s="16">
        <v>0</v>
      </c>
      <c r="K62" s="15">
        <f t="shared" si="10"/>
        <v>1064</v>
      </c>
      <c r="L62" s="16">
        <v>25</v>
      </c>
      <c r="M62" s="15">
        <f t="shared" si="9"/>
        <v>2093.5</v>
      </c>
      <c r="N62" s="17">
        <f t="shared" si="1"/>
        <v>32906.5</v>
      </c>
    </row>
    <row r="63" spans="1:14" s="2" customFormat="1" ht="31.5" customHeight="1" x14ac:dyDescent="0.2">
      <c r="A63" s="71">
        <f t="shared" si="2"/>
        <v>51</v>
      </c>
      <c r="B63" s="43" t="s">
        <v>210</v>
      </c>
      <c r="C63" s="43" t="s">
        <v>101</v>
      </c>
      <c r="D63" s="43" t="s">
        <v>17</v>
      </c>
      <c r="E63" s="43" t="s">
        <v>97</v>
      </c>
      <c r="F63" s="15">
        <v>35000</v>
      </c>
      <c r="G63" s="16">
        <v>0</v>
      </c>
      <c r="H63" s="15">
        <v>35000</v>
      </c>
      <c r="I63" s="15">
        <f t="shared" si="6"/>
        <v>1004.5</v>
      </c>
      <c r="J63" s="16">
        <v>0</v>
      </c>
      <c r="K63" s="15">
        <f t="shared" si="10"/>
        <v>1064</v>
      </c>
      <c r="L63" s="16">
        <v>25</v>
      </c>
      <c r="M63" s="15">
        <f t="shared" si="9"/>
        <v>2093.5</v>
      </c>
      <c r="N63" s="17">
        <f t="shared" si="1"/>
        <v>32906.5</v>
      </c>
    </row>
    <row r="64" spans="1:14" s="2" customFormat="1" ht="36" customHeight="1" x14ac:dyDescent="0.2">
      <c r="A64" s="71">
        <f t="shared" si="2"/>
        <v>52</v>
      </c>
      <c r="B64" s="43" t="s">
        <v>10</v>
      </c>
      <c r="C64" s="43" t="s">
        <v>101</v>
      </c>
      <c r="D64" s="43" t="s">
        <v>235</v>
      </c>
      <c r="E64" s="43" t="s">
        <v>97</v>
      </c>
      <c r="F64" s="15">
        <v>35000</v>
      </c>
      <c r="G64" s="16">
        <v>0</v>
      </c>
      <c r="H64" s="15">
        <v>35000</v>
      </c>
      <c r="I64" s="15">
        <f t="shared" si="6"/>
        <v>1004.5</v>
      </c>
      <c r="J64" s="16">
        <v>0</v>
      </c>
      <c r="K64" s="15">
        <f t="shared" si="10"/>
        <v>1064</v>
      </c>
      <c r="L64" s="15">
        <v>1215.1199999999999</v>
      </c>
      <c r="M64" s="15">
        <f t="shared" si="9"/>
        <v>3283.62</v>
      </c>
      <c r="N64" s="17">
        <f t="shared" si="1"/>
        <v>31716.38</v>
      </c>
    </row>
    <row r="65" spans="1:14" s="2" customFormat="1" ht="36" customHeight="1" x14ac:dyDescent="0.2">
      <c r="A65" s="71">
        <f t="shared" si="2"/>
        <v>53</v>
      </c>
      <c r="B65" s="43" t="s">
        <v>242</v>
      </c>
      <c r="C65" s="43" t="s">
        <v>101</v>
      </c>
      <c r="D65" s="43" t="s">
        <v>165</v>
      </c>
      <c r="E65" s="43" t="s">
        <v>94</v>
      </c>
      <c r="F65" s="15">
        <v>45000</v>
      </c>
      <c r="G65" s="16">
        <v>0</v>
      </c>
      <c r="H65" s="15">
        <v>45000</v>
      </c>
      <c r="I65" s="15">
        <f t="shared" si="6"/>
        <v>1291.5</v>
      </c>
      <c r="J65" s="15">
        <v>0</v>
      </c>
      <c r="K65" s="15">
        <f t="shared" si="10"/>
        <v>1368</v>
      </c>
      <c r="L65" s="16">
        <v>25</v>
      </c>
      <c r="M65" s="15">
        <f t="shared" si="9"/>
        <v>2684.5</v>
      </c>
      <c r="N65" s="17">
        <f t="shared" si="1"/>
        <v>42315.5</v>
      </c>
    </row>
    <row r="66" spans="1:14" s="2" customFormat="1" ht="36" customHeight="1" x14ac:dyDescent="0.2">
      <c r="A66" s="71">
        <f t="shared" si="2"/>
        <v>54</v>
      </c>
      <c r="B66" s="43" t="s">
        <v>81</v>
      </c>
      <c r="C66" s="43" t="s">
        <v>101</v>
      </c>
      <c r="D66" s="43" t="s">
        <v>125</v>
      </c>
      <c r="E66" s="43" t="s">
        <v>97</v>
      </c>
      <c r="F66" s="15">
        <v>45000</v>
      </c>
      <c r="G66" s="16">
        <v>0</v>
      </c>
      <c r="H66" s="15">
        <v>45000</v>
      </c>
      <c r="I66" s="15">
        <f>F66*0.0287</f>
        <v>1291.5</v>
      </c>
      <c r="J66" s="15">
        <v>0</v>
      </c>
      <c r="K66" s="15">
        <f>F66*0.0304</f>
        <v>1368</v>
      </c>
      <c r="L66" s="16">
        <v>25</v>
      </c>
      <c r="M66" s="15">
        <f>I66+J66+K66+L66</f>
        <v>2684.5</v>
      </c>
      <c r="N66" s="17">
        <f>H66-M66</f>
        <v>42315.5</v>
      </c>
    </row>
    <row r="67" spans="1:14" s="2" customFormat="1" ht="36" customHeight="1" x14ac:dyDescent="0.2">
      <c r="A67" s="71">
        <f t="shared" si="2"/>
        <v>55</v>
      </c>
      <c r="B67" s="43" t="s">
        <v>12</v>
      </c>
      <c r="C67" s="43" t="s">
        <v>101</v>
      </c>
      <c r="D67" s="43" t="s">
        <v>144</v>
      </c>
      <c r="E67" s="43" t="s">
        <v>94</v>
      </c>
      <c r="F67" s="15">
        <v>50000</v>
      </c>
      <c r="G67" s="16">
        <v>0</v>
      </c>
      <c r="H67" s="15">
        <v>50000</v>
      </c>
      <c r="I67" s="15">
        <f t="shared" si="6"/>
        <v>1435</v>
      </c>
      <c r="J67" s="15">
        <v>0</v>
      </c>
      <c r="K67" s="15">
        <f t="shared" si="10"/>
        <v>1520</v>
      </c>
      <c r="L67" s="16">
        <v>25</v>
      </c>
      <c r="M67" s="15">
        <f t="shared" si="9"/>
        <v>2980</v>
      </c>
      <c r="N67" s="17">
        <f t="shared" si="1"/>
        <v>47020</v>
      </c>
    </row>
    <row r="68" spans="1:14" s="2" customFormat="1" ht="36" customHeight="1" x14ac:dyDescent="0.2">
      <c r="A68" s="71">
        <f t="shared" si="2"/>
        <v>56</v>
      </c>
      <c r="B68" s="43" t="s">
        <v>77</v>
      </c>
      <c r="C68" s="43" t="s">
        <v>103</v>
      </c>
      <c r="D68" s="43" t="s">
        <v>151</v>
      </c>
      <c r="E68" s="43" t="s">
        <v>97</v>
      </c>
      <c r="F68" s="15">
        <v>80000</v>
      </c>
      <c r="G68" s="16">
        <v>0</v>
      </c>
      <c r="H68" s="15">
        <v>80000</v>
      </c>
      <c r="I68" s="15">
        <f t="shared" si="6"/>
        <v>2296</v>
      </c>
      <c r="J68" s="15">
        <v>7400.87</v>
      </c>
      <c r="K68" s="15">
        <v>2432</v>
      </c>
      <c r="L68" s="16">
        <v>25</v>
      </c>
      <c r="M68" s="15">
        <f t="shared" si="9"/>
        <v>12153.869999999999</v>
      </c>
      <c r="N68" s="17">
        <f t="shared" si="1"/>
        <v>67846.13</v>
      </c>
    </row>
    <row r="69" spans="1:14" s="2" customFormat="1" ht="36" customHeight="1" x14ac:dyDescent="0.2">
      <c r="A69" s="71">
        <f t="shared" si="2"/>
        <v>57</v>
      </c>
      <c r="B69" s="43" t="s">
        <v>83</v>
      </c>
      <c r="C69" s="43" t="s">
        <v>103</v>
      </c>
      <c r="D69" s="43" t="s">
        <v>197</v>
      </c>
      <c r="E69" s="43" t="s">
        <v>97</v>
      </c>
      <c r="F69" s="15">
        <v>110000</v>
      </c>
      <c r="G69" s="16">
        <v>0</v>
      </c>
      <c r="H69" s="15">
        <v>110000</v>
      </c>
      <c r="I69" s="15">
        <f t="shared" si="6"/>
        <v>3157</v>
      </c>
      <c r="J69" s="15">
        <v>14457.62</v>
      </c>
      <c r="K69" s="15">
        <f>F69*0.0304</f>
        <v>3344</v>
      </c>
      <c r="L69" s="16">
        <v>25</v>
      </c>
      <c r="M69" s="15">
        <f t="shared" si="9"/>
        <v>20983.620000000003</v>
      </c>
      <c r="N69" s="17">
        <f t="shared" si="1"/>
        <v>89016.38</v>
      </c>
    </row>
    <row r="70" spans="1:14" s="2" customFormat="1" ht="36" customHeight="1" x14ac:dyDescent="0.2">
      <c r="A70" s="71">
        <f t="shared" si="2"/>
        <v>58</v>
      </c>
      <c r="B70" s="43" t="s">
        <v>84</v>
      </c>
      <c r="C70" s="43" t="s">
        <v>103</v>
      </c>
      <c r="D70" s="43" t="s">
        <v>200</v>
      </c>
      <c r="E70" s="43" t="s">
        <v>97</v>
      </c>
      <c r="F70" s="15">
        <v>110000</v>
      </c>
      <c r="G70" s="16">
        <v>0</v>
      </c>
      <c r="H70" s="15">
        <v>110000</v>
      </c>
      <c r="I70" s="15">
        <f t="shared" si="6"/>
        <v>3157</v>
      </c>
      <c r="J70" s="15">
        <v>14457.62</v>
      </c>
      <c r="K70" s="15">
        <f>F70*0.0304</f>
        <v>3344</v>
      </c>
      <c r="L70" s="15">
        <v>1399.76</v>
      </c>
      <c r="M70" s="15">
        <f t="shared" si="9"/>
        <v>22358.38</v>
      </c>
      <c r="N70" s="17">
        <f t="shared" si="1"/>
        <v>87641.62</v>
      </c>
    </row>
    <row r="71" spans="1:14" s="2" customFormat="1" ht="36" customHeight="1" x14ac:dyDescent="0.2">
      <c r="A71" s="71">
        <f t="shared" si="2"/>
        <v>59</v>
      </c>
      <c r="B71" s="43" t="s">
        <v>136</v>
      </c>
      <c r="C71" s="43" t="s">
        <v>103</v>
      </c>
      <c r="D71" s="43" t="s">
        <v>137</v>
      </c>
      <c r="E71" s="43" t="s">
        <v>97</v>
      </c>
      <c r="F71" s="15">
        <v>50000</v>
      </c>
      <c r="G71" s="16">
        <v>0</v>
      </c>
      <c r="H71" s="15">
        <v>50000</v>
      </c>
      <c r="I71" s="15">
        <f>F71*0.0287</f>
        <v>1435</v>
      </c>
      <c r="J71" s="15">
        <v>1854</v>
      </c>
      <c r="K71" s="15">
        <f>F71*0.0304</f>
        <v>1520</v>
      </c>
      <c r="L71" s="15">
        <v>25</v>
      </c>
      <c r="M71" s="15">
        <f>I71+J71+K71+L71</f>
        <v>4834</v>
      </c>
      <c r="N71" s="17">
        <f>H71-M71</f>
        <v>45166</v>
      </c>
    </row>
    <row r="72" spans="1:14" s="2" customFormat="1" ht="36" customHeight="1" x14ac:dyDescent="0.2">
      <c r="A72" s="71">
        <f t="shared" si="2"/>
        <v>60</v>
      </c>
      <c r="B72" s="43" t="s">
        <v>183</v>
      </c>
      <c r="C72" s="43" t="s">
        <v>103</v>
      </c>
      <c r="D72" s="43" t="s">
        <v>17</v>
      </c>
      <c r="E72" s="43" t="s">
        <v>97</v>
      </c>
      <c r="F72" s="15">
        <v>35000</v>
      </c>
      <c r="G72" s="16">
        <v>0</v>
      </c>
      <c r="H72" s="15">
        <v>35000</v>
      </c>
      <c r="I72" s="15">
        <f>F72*0.0287</f>
        <v>1004.5</v>
      </c>
      <c r="J72" s="16">
        <v>0</v>
      </c>
      <c r="K72" s="15">
        <f>F72*0.0304</f>
        <v>1064</v>
      </c>
      <c r="L72" s="16">
        <v>25</v>
      </c>
      <c r="M72" s="15">
        <f>I72+J72+K72+L72</f>
        <v>2093.5</v>
      </c>
      <c r="N72" s="17">
        <f>H72-M72</f>
        <v>32906.5</v>
      </c>
    </row>
    <row r="73" spans="1:14" s="2" customFormat="1" ht="36" customHeight="1" x14ac:dyDescent="0.2">
      <c r="A73" s="71">
        <f t="shared" si="2"/>
        <v>61</v>
      </c>
      <c r="B73" s="43" t="s">
        <v>135</v>
      </c>
      <c r="C73" s="43" t="s">
        <v>294</v>
      </c>
      <c r="D73" s="43" t="s">
        <v>104</v>
      </c>
      <c r="E73" s="43" t="s">
        <v>94</v>
      </c>
      <c r="F73" s="15">
        <v>125000</v>
      </c>
      <c r="G73" s="16">
        <v>0</v>
      </c>
      <c r="H73" s="15">
        <v>125000</v>
      </c>
      <c r="I73" s="15">
        <f t="shared" si="6"/>
        <v>3587.5</v>
      </c>
      <c r="J73" s="15">
        <v>17985.990000000002</v>
      </c>
      <c r="K73" s="15">
        <f>F73*0.0304</f>
        <v>3800</v>
      </c>
      <c r="L73" s="16">
        <v>25</v>
      </c>
      <c r="M73" s="15">
        <f t="shared" si="9"/>
        <v>25398.49</v>
      </c>
      <c r="N73" s="17">
        <f t="shared" si="1"/>
        <v>99601.51</v>
      </c>
    </row>
    <row r="74" spans="1:14" s="2" customFormat="1" ht="36" customHeight="1" x14ac:dyDescent="0.2">
      <c r="A74" s="71">
        <f t="shared" si="2"/>
        <v>62</v>
      </c>
      <c r="B74" s="43" t="s">
        <v>14</v>
      </c>
      <c r="C74" s="43" t="s">
        <v>96</v>
      </c>
      <c r="D74" s="43" t="s">
        <v>15</v>
      </c>
      <c r="E74" s="43" t="s">
        <v>94</v>
      </c>
      <c r="F74" s="15">
        <v>75000</v>
      </c>
      <c r="G74" s="16">
        <v>0</v>
      </c>
      <c r="H74" s="15">
        <v>75000</v>
      </c>
      <c r="I74" s="15">
        <f t="shared" ref="I74:I136" si="11">F74*0.0287</f>
        <v>2152.5</v>
      </c>
      <c r="J74" s="15">
        <v>6071.35</v>
      </c>
      <c r="K74" s="15">
        <f t="shared" ref="K74:K136" si="12">F74*0.0304</f>
        <v>2280</v>
      </c>
      <c r="L74" s="15">
        <v>1215.1199999999999</v>
      </c>
      <c r="M74" s="15">
        <f t="shared" si="9"/>
        <v>11718.970000000001</v>
      </c>
      <c r="N74" s="17">
        <f t="shared" si="1"/>
        <v>63281.03</v>
      </c>
    </row>
    <row r="75" spans="1:14" s="2" customFormat="1" ht="36" customHeight="1" x14ac:dyDescent="0.2">
      <c r="A75" s="71">
        <f t="shared" si="2"/>
        <v>63</v>
      </c>
      <c r="B75" s="43" t="s">
        <v>19</v>
      </c>
      <c r="C75" s="43" t="s">
        <v>96</v>
      </c>
      <c r="D75" s="43" t="s">
        <v>11</v>
      </c>
      <c r="E75" s="43" t="s">
        <v>99</v>
      </c>
      <c r="F75" s="15">
        <v>22000</v>
      </c>
      <c r="G75" s="16">
        <v>0</v>
      </c>
      <c r="H75" s="15">
        <v>22000</v>
      </c>
      <c r="I75" s="15">
        <f t="shared" si="11"/>
        <v>631.4</v>
      </c>
      <c r="J75" s="16">
        <v>0</v>
      </c>
      <c r="K75" s="15">
        <f t="shared" si="12"/>
        <v>668.8</v>
      </c>
      <c r="L75" s="16">
        <v>25</v>
      </c>
      <c r="M75" s="15">
        <f t="shared" si="9"/>
        <v>1325.1999999999998</v>
      </c>
      <c r="N75" s="17">
        <f t="shared" si="1"/>
        <v>20674.8</v>
      </c>
    </row>
    <row r="76" spans="1:14" s="2" customFormat="1" ht="36" customHeight="1" x14ac:dyDescent="0.2">
      <c r="A76" s="71">
        <f t="shared" si="2"/>
        <v>64</v>
      </c>
      <c r="B76" s="43" t="s">
        <v>29</v>
      </c>
      <c r="C76" s="43" t="s">
        <v>96</v>
      </c>
      <c r="D76" s="43" t="s">
        <v>17</v>
      </c>
      <c r="E76" s="43" t="s">
        <v>97</v>
      </c>
      <c r="F76" s="15">
        <v>35000</v>
      </c>
      <c r="G76" s="16">
        <v>0</v>
      </c>
      <c r="H76" s="15">
        <v>35000</v>
      </c>
      <c r="I76" s="15">
        <f t="shared" si="11"/>
        <v>1004.5</v>
      </c>
      <c r="J76" s="16">
        <v>0</v>
      </c>
      <c r="K76" s="15">
        <f t="shared" si="12"/>
        <v>1064</v>
      </c>
      <c r="L76" s="16">
        <v>25</v>
      </c>
      <c r="M76" s="15">
        <f t="shared" si="9"/>
        <v>2093.5</v>
      </c>
      <c r="N76" s="17">
        <f t="shared" si="1"/>
        <v>32906.5</v>
      </c>
    </row>
    <row r="77" spans="1:14" s="2" customFormat="1" ht="36" customHeight="1" x14ac:dyDescent="0.2">
      <c r="A77" s="71">
        <f t="shared" si="2"/>
        <v>65</v>
      </c>
      <c r="B77" s="43" t="s">
        <v>30</v>
      </c>
      <c r="C77" s="43" t="s">
        <v>96</v>
      </c>
      <c r="D77" s="43" t="s">
        <v>31</v>
      </c>
      <c r="E77" s="43" t="s">
        <v>97</v>
      </c>
      <c r="F77" s="15">
        <v>70000</v>
      </c>
      <c r="G77" s="16">
        <v>0</v>
      </c>
      <c r="H77" s="15">
        <v>70000</v>
      </c>
      <c r="I77" s="15">
        <f t="shared" si="11"/>
        <v>2009</v>
      </c>
      <c r="J77" s="15">
        <v>5368.48</v>
      </c>
      <c r="K77" s="15">
        <f t="shared" si="12"/>
        <v>2128</v>
      </c>
      <c r="L77" s="16">
        <v>25</v>
      </c>
      <c r="M77" s="15">
        <f t="shared" si="9"/>
        <v>9530.48</v>
      </c>
      <c r="N77" s="17">
        <f t="shared" si="1"/>
        <v>60469.520000000004</v>
      </c>
    </row>
    <row r="78" spans="1:14" s="2" customFormat="1" ht="36" customHeight="1" x14ac:dyDescent="0.2">
      <c r="A78" s="71">
        <f t="shared" si="2"/>
        <v>66</v>
      </c>
      <c r="B78" s="43" t="s">
        <v>32</v>
      </c>
      <c r="C78" s="43" t="s">
        <v>96</v>
      </c>
      <c r="D78" s="43" t="s">
        <v>33</v>
      </c>
      <c r="E78" s="43" t="s">
        <v>99</v>
      </c>
      <c r="F78" s="15">
        <v>23100</v>
      </c>
      <c r="G78" s="16">
        <v>0</v>
      </c>
      <c r="H78" s="15">
        <v>23100</v>
      </c>
      <c r="I78" s="15">
        <f t="shared" si="11"/>
        <v>662.97</v>
      </c>
      <c r="J78" s="16">
        <v>0</v>
      </c>
      <c r="K78" s="15">
        <f t="shared" si="12"/>
        <v>702.24</v>
      </c>
      <c r="L78" s="16">
        <v>25</v>
      </c>
      <c r="M78" s="15">
        <f t="shared" si="9"/>
        <v>1390.21</v>
      </c>
      <c r="N78" s="17">
        <f t="shared" si="1"/>
        <v>21709.79</v>
      </c>
    </row>
    <row r="79" spans="1:14" s="2" customFormat="1" ht="36" customHeight="1" x14ac:dyDescent="0.2">
      <c r="A79" s="71">
        <f t="shared" si="2"/>
        <v>67</v>
      </c>
      <c r="B79" s="43" t="s">
        <v>214</v>
      </c>
      <c r="C79" s="43" t="s">
        <v>96</v>
      </c>
      <c r="D79" s="43" t="s">
        <v>33</v>
      </c>
      <c r="E79" s="43" t="s">
        <v>99</v>
      </c>
      <c r="F79" s="15">
        <v>20000</v>
      </c>
      <c r="G79" s="16">
        <v>0</v>
      </c>
      <c r="H79" s="15">
        <v>20000</v>
      </c>
      <c r="I79" s="15">
        <f t="shared" si="11"/>
        <v>574</v>
      </c>
      <c r="J79" s="16">
        <v>0</v>
      </c>
      <c r="K79" s="15">
        <f t="shared" si="12"/>
        <v>608</v>
      </c>
      <c r="L79" s="16">
        <v>25</v>
      </c>
      <c r="M79" s="15">
        <f t="shared" ref="M79" si="13">I79+J79+K79+L79</f>
        <v>1207</v>
      </c>
      <c r="N79" s="17">
        <f t="shared" ref="N79:N143" si="14">H79-M79</f>
        <v>18793</v>
      </c>
    </row>
    <row r="80" spans="1:14" s="2" customFormat="1" ht="36" customHeight="1" x14ac:dyDescent="0.2">
      <c r="A80" s="71">
        <f t="shared" si="2"/>
        <v>68</v>
      </c>
      <c r="B80" s="43" t="s">
        <v>37</v>
      </c>
      <c r="C80" s="43" t="s">
        <v>96</v>
      </c>
      <c r="D80" s="43" t="s">
        <v>250</v>
      </c>
      <c r="E80" s="43" t="s">
        <v>97</v>
      </c>
      <c r="F80" s="15">
        <v>18500</v>
      </c>
      <c r="G80" s="16">
        <v>0</v>
      </c>
      <c r="H80" s="15">
        <v>18500</v>
      </c>
      <c r="I80" s="15">
        <f t="shared" si="11"/>
        <v>530.95000000000005</v>
      </c>
      <c r="J80" s="16">
        <v>0</v>
      </c>
      <c r="K80" s="15">
        <f t="shared" si="12"/>
        <v>562.4</v>
      </c>
      <c r="L80" s="16">
        <v>25</v>
      </c>
      <c r="M80" s="15">
        <f>I80+J80+K80+L80</f>
        <v>1118.3499999999999</v>
      </c>
      <c r="N80" s="17">
        <f t="shared" si="14"/>
        <v>17381.650000000001</v>
      </c>
    </row>
    <row r="81" spans="1:14" s="2" customFormat="1" ht="36" customHeight="1" x14ac:dyDescent="0.2">
      <c r="A81" s="71">
        <f t="shared" ref="A81:A144" si="15">A80+1</f>
        <v>69</v>
      </c>
      <c r="B81" s="43" t="s">
        <v>38</v>
      </c>
      <c r="C81" s="43" t="s">
        <v>96</v>
      </c>
      <c r="D81" s="43" t="s">
        <v>17</v>
      </c>
      <c r="E81" s="43" t="s">
        <v>97</v>
      </c>
      <c r="F81" s="15">
        <v>35000</v>
      </c>
      <c r="G81" s="16">
        <v>0</v>
      </c>
      <c r="H81" s="15">
        <v>35000</v>
      </c>
      <c r="I81" s="15">
        <f t="shared" si="11"/>
        <v>1004.5</v>
      </c>
      <c r="J81" s="16">
        <v>0</v>
      </c>
      <c r="K81" s="15">
        <f t="shared" si="12"/>
        <v>1064</v>
      </c>
      <c r="L81" s="16">
        <v>25</v>
      </c>
      <c r="M81" s="15">
        <f t="shared" ref="M81:M161" si="16">I81+J81+K81+L81</f>
        <v>2093.5</v>
      </c>
      <c r="N81" s="17">
        <f t="shared" si="14"/>
        <v>32906.5</v>
      </c>
    </row>
    <row r="82" spans="1:14" s="2" customFormat="1" ht="36" customHeight="1" x14ac:dyDescent="0.2">
      <c r="A82" s="71">
        <f t="shared" si="15"/>
        <v>70</v>
      </c>
      <c r="B82" s="43" t="s">
        <v>115</v>
      </c>
      <c r="C82" s="43" t="s">
        <v>96</v>
      </c>
      <c r="D82" s="43" t="s">
        <v>17</v>
      </c>
      <c r="E82" s="43" t="s">
        <v>97</v>
      </c>
      <c r="F82" s="15">
        <v>35000</v>
      </c>
      <c r="G82" s="16">
        <v>0</v>
      </c>
      <c r="H82" s="15">
        <v>35000</v>
      </c>
      <c r="I82" s="15">
        <f t="shared" si="11"/>
        <v>1004.5</v>
      </c>
      <c r="J82" s="16">
        <v>0</v>
      </c>
      <c r="K82" s="15">
        <f t="shared" si="12"/>
        <v>1064</v>
      </c>
      <c r="L82" s="16">
        <v>25</v>
      </c>
      <c r="M82" s="15">
        <f t="shared" si="16"/>
        <v>2093.5</v>
      </c>
      <c r="N82" s="17">
        <f t="shared" si="14"/>
        <v>32906.5</v>
      </c>
    </row>
    <row r="83" spans="1:14" s="2" customFormat="1" ht="36" customHeight="1" x14ac:dyDescent="0.2">
      <c r="A83" s="71">
        <f t="shared" si="15"/>
        <v>71</v>
      </c>
      <c r="B83" s="43" t="s">
        <v>194</v>
      </c>
      <c r="C83" s="43" t="s">
        <v>96</v>
      </c>
      <c r="D83" s="43" t="s">
        <v>17</v>
      </c>
      <c r="E83" s="43" t="s">
        <v>97</v>
      </c>
      <c r="F83" s="15">
        <v>35000</v>
      </c>
      <c r="G83" s="16">
        <v>0</v>
      </c>
      <c r="H83" s="15">
        <v>35000</v>
      </c>
      <c r="I83" s="15">
        <f t="shared" si="11"/>
        <v>1004.5</v>
      </c>
      <c r="J83" s="16">
        <v>0</v>
      </c>
      <c r="K83" s="15">
        <f t="shared" si="12"/>
        <v>1064</v>
      </c>
      <c r="L83" s="16">
        <v>25</v>
      </c>
      <c r="M83" s="15">
        <f t="shared" si="16"/>
        <v>2093.5</v>
      </c>
      <c r="N83" s="17">
        <f t="shared" si="14"/>
        <v>32906.5</v>
      </c>
    </row>
    <row r="84" spans="1:14" s="2" customFormat="1" ht="36" customHeight="1" x14ac:dyDescent="0.2">
      <c r="A84" s="71">
        <f t="shared" si="15"/>
        <v>72</v>
      </c>
      <c r="B84" s="43" t="s">
        <v>116</v>
      </c>
      <c r="C84" s="43" t="s">
        <v>96</v>
      </c>
      <c r="D84" s="43" t="s">
        <v>17</v>
      </c>
      <c r="E84" s="43" t="s">
        <v>97</v>
      </c>
      <c r="F84" s="15">
        <v>30000</v>
      </c>
      <c r="G84" s="16">
        <v>0</v>
      </c>
      <c r="H84" s="15">
        <v>30000</v>
      </c>
      <c r="I84" s="15">
        <f t="shared" si="11"/>
        <v>861</v>
      </c>
      <c r="J84" s="16">
        <v>0</v>
      </c>
      <c r="K84" s="15">
        <f t="shared" si="12"/>
        <v>912</v>
      </c>
      <c r="L84" s="16">
        <v>25</v>
      </c>
      <c r="M84" s="15">
        <f t="shared" si="16"/>
        <v>1798</v>
      </c>
      <c r="N84" s="17">
        <f t="shared" si="14"/>
        <v>28202</v>
      </c>
    </row>
    <row r="85" spans="1:14" s="2" customFormat="1" ht="36" customHeight="1" x14ac:dyDescent="0.2">
      <c r="A85" s="71">
        <f t="shared" si="15"/>
        <v>73</v>
      </c>
      <c r="B85" s="43" t="s">
        <v>203</v>
      </c>
      <c r="C85" s="43" t="s">
        <v>96</v>
      </c>
      <c r="D85" s="43" t="s">
        <v>11</v>
      </c>
      <c r="E85" s="43" t="s">
        <v>99</v>
      </c>
      <c r="F85" s="15">
        <v>22000</v>
      </c>
      <c r="G85" s="16">
        <v>0</v>
      </c>
      <c r="H85" s="15">
        <v>22000</v>
      </c>
      <c r="I85" s="15">
        <f t="shared" si="11"/>
        <v>631.4</v>
      </c>
      <c r="J85" s="16">
        <v>0</v>
      </c>
      <c r="K85" s="15">
        <f t="shared" si="12"/>
        <v>668.8</v>
      </c>
      <c r="L85" s="16">
        <v>25</v>
      </c>
      <c r="M85" s="15">
        <f t="shared" si="16"/>
        <v>1325.1999999999998</v>
      </c>
      <c r="N85" s="17">
        <f t="shared" si="14"/>
        <v>20674.8</v>
      </c>
    </row>
    <row r="86" spans="1:14" s="2" customFormat="1" ht="36" customHeight="1" x14ac:dyDescent="0.2">
      <c r="A86" s="71">
        <f t="shared" si="15"/>
        <v>74</v>
      </c>
      <c r="B86" s="43" t="s">
        <v>42</v>
      </c>
      <c r="C86" s="43" t="s">
        <v>96</v>
      </c>
      <c r="D86" s="43" t="s">
        <v>251</v>
      </c>
      <c r="E86" s="43" t="s">
        <v>97</v>
      </c>
      <c r="F86" s="15">
        <v>45000</v>
      </c>
      <c r="G86" s="16">
        <v>0</v>
      </c>
      <c r="H86" s="15">
        <v>45000</v>
      </c>
      <c r="I86" s="15">
        <f t="shared" si="11"/>
        <v>1291.5</v>
      </c>
      <c r="J86" s="15">
        <v>0</v>
      </c>
      <c r="K86" s="15">
        <f t="shared" si="12"/>
        <v>1368</v>
      </c>
      <c r="L86" s="16">
        <v>25</v>
      </c>
      <c r="M86" s="15">
        <f t="shared" si="16"/>
        <v>2684.5</v>
      </c>
      <c r="N86" s="17">
        <f t="shared" si="14"/>
        <v>42315.5</v>
      </c>
    </row>
    <row r="87" spans="1:14" s="2" customFormat="1" ht="36" customHeight="1" x14ac:dyDescent="0.2">
      <c r="A87" s="71">
        <f t="shared" si="15"/>
        <v>75</v>
      </c>
      <c r="B87" s="43" t="s">
        <v>54</v>
      </c>
      <c r="C87" s="43" t="s">
        <v>96</v>
      </c>
      <c r="D87" s="43" t="s">
        <v>31</v>
      </c>
      <c r="E87" s="43" t="s">
        <v>97</v>
      </c>
      <c r="F87" s="15">
        <v>60000</v>
      </c>
      <c r="G87" s="16">
        <v>0</v>
      </c>
      <c r="H87" s="15">
        <v>60000</v>
      </c>
      <c r="I87" s="15">
        <f t="shared" si="11"/>
        <v>1722</v>
      </c>
      <c r="J87" s="15">
        <v>3486.68</v>
      </c>
      <c r="K87" s="15">
        <f t="shared" si="12"/>
        <v>1824</v>
      </c>
      <c r="L87" s="16">
        <v>25</v>
      </c>
      <c r="M87" s="15">
        <f t="shared" si="16"/>
        <v>7057.68</v>
      </c>
      <c r="N87" s="17">
        <f t="shared" si="14"/>
        <v>52942.32</v>
      </c>
    </row>
    <row r="88" spans="1:14" s="2" customFormat="1" ht="36" customHeight="1" x14ac:dyDescent="0.2">
      <c r="A88" s="71">
        <f t="shared" si="15"/>
        <v>76</v>
      </c>
      <c r="B88" s="43" t="s">
        <v>55</v>
      </c>
      <c r="C88" s="43" t="s">
        <v>96</v>
      </c>
      <c r="D88" s="43" t="s">
        <v>141</v>
      </c>
      <c r="E88" s="43" t="s">
        <v>94</v>
      </c>
      <c r="F88" s="15">
        <v>150000</v>
      </c>
      <c r="G88" s="16">
        <v>0</v>
      </c>
      <c r="H88" s="15">
        <v>150000</v>
      </c>
      <c r="I88" s="15">
        <f t="shared" si="11"/>
        <v>4305</v>
      </c>
      <c r="J88" s="15">
        <v>23981.99</v>
      </c>
      <c r="K88" s="15">
        <v>4098.53</v>
      </c>
      <c r="L88" s="16">
        <v>25</v>
      </c>
      <c r="M88" s="15">
        <f t="shared" si="16"/>
        <v>32410.52</v>
      </c>
      <c r="N88" s="17">
        <f t="shared" si="14"/>
        <v>117589.48</v>
      </c>
    </row>
    <row r="89" spans="1:14" s="2" customFormat="1" ht="36" customHeight="1" x14ac:dyDescent="0.2">
      <c r="A89" s="71">
        <f t="shared" si="15"/>
        <v>77</v>
      </c>
      <c r="B89" s="43" t="s">
        <v>163</v>
      </c>
      <c r="C89" s="43" t="s">
        <v>96</v>
      </c>
      <c r="D89" s="43" t="s">
        <v>234</v>
      </c>
      <c r="E89" s="43" t="s">
        <v>97</v>
      </c>
      <c r="F89" s="15">
        <v>35000</v>
      </c>
      <c r="G89" s="16">
        <v>0</v>
      </c>
      <c r="H89" s="15">
        <v>35000</v>
      </c>
      <c r="I89" s="15">
        <f t="shared" si="11"/>
        <v>1004.5</v>
      </c>
      <c r="J89" s="15">
        <v>0</v>
      </c>
      <c r="K89" s="15">
        <f t="shared" si="12"/>
        <v>1064</v>
      </c>
      <c r="L89" s="16">
        <v>25</v>
      </c>
      <c r="M89" s="15">
        <f t="shared" ref="M89" si="17">I89+J89+K89+L89</f>
        <v>2093.5</v>
      </c>
      <c r="N89" s="17">
        <f t="shared" si="14"/>
        <v>32906.5</v>
      </c>
    </row>
    <row r="90" spans="1:14" s="2" customFormat="1" ht="36" customHeight="1" x14ac:dyDescent="0.2">
      <c r="A90" s="71">
        <f t="shared" si="15"/>
        <v>78</v>
      </c>
      <c r="B90" s="43" t="s">
        <v>204</v>
      </c>
      <c r="C90" s="43" t="s">
        <v>96</v>
      </c>
      <c r="D90" s="43" t="s">
        <v>22</v>
      </c>
      <c r="E90" s="43" t="s">
        <v>99</v>
      </c>
      <c r="F90" s="15">
        <v>16500</v>
      </c>
      <c r="G90" s="16">
        <v>0</v>
      </c>
      <c r="H90" s="15">
        <v>16500</v>
      </c>
      <c r="I90" s="15">
        <f t="shared" si="11"/>
        <v>473.55</v>
      </c>
      <c r="J90" s="16">
        <v>0</v>
      </c>
      <c r="K90" s="15">
        <f t="shared" si="12"/>
        <v>501.6</v>
      </c>
      <c r="L90" s="16">
        <v>25</v>
      </c>
      <c r="M90" s="15">
        <f t="shared" si="16"/>
        <v>1000.1500000000001</v>
      </c>
      <c r="N90" s="17">
        <f t="shared" si="14"/>
        <v>15499.85</v>
      </c>
    </row>
    <row r="91" spans="1:14" s="2" customFormat="1" ht="36" customHeight="1" x14ac:dyDescent="0.2">
      <c r="A91" s="71">
        <f t="shared" si="15"/>
        <v>79</v>
      </c>
      <c r="B91" s="43" t="s">
        <v>56</v>
      </c>
      <c r="C91" s="43" t="s">
        <v>96</v>
      </c>
      <c r="D91" s="43" t="s">
        <v>22</v>
      </c>
      <c r="E91" s="43" t="s">
        <v>99</v>
      </c>
      <c r="F91" s="15">
        <v>16500</v>
      </c>
      <c r="G91" s="16">
        <v>0</v>
      </c>
      <c r="H91" s="15">
        <v>16500</v>
      </c>
      <c r="I91" s="15">
        <f t="shared" si="11"/>
        <v>473.55</v>
      </c>
      <c r="J91" s="16">
        <v>0</v>
      </c>
      <c r="K91" s="15">
        <f t="shared" si="12"/>
        <v>501.6</v>
      </c>
      <c r="L91" s="16">
        <v>25</v>
      </c>
      <c r="M91" s="15">
        <f t="shared" si="16"/>
        <v>1000.1500000000001</v>
      </c>
      <c r="N91" s="17">
        <f t="shared" si="14"/>
        <v>15499.85</v>
      </c>
    </row>
    <row r="92" spans="1:14" s="2" customFormat="1" ht="36" customHeight="1" x14ac:dyDescent="0.2">
      <c r="A92" s="71">
        <f t="shared" si="15"/>
        <v>80</v>
      </c>
      <c r="B92" s="43" t="s">
        <v>57</v>
      </c>
      <c r="C92" s="43" t="s">
        <v>96</v>
      </c>
      <c r="D92" s="43" t="s">
        <v>22</v>
      </c>
      <c r="E92" s="43" t="s">
        <v>99</v>
      </c>
      <c r="F92" s="15">
        <v>16500</v>
      </c>
      <c r="G92" s="16">
        <v>0</v>
      </c>
      <c r="H92" s="15">
        <v>16500</v>
      </c>
      <c r="I92" s="15">
        <f t="shared" si="11"/>
        <v>473.55</v>
      </c>
      <c r="J92" s="16">
        <v>0</v>
      </c>
      <c r="K92" s="15">
        <f t="shared" si="12"/>
        <v>501.6</v>
      </c>
      <c r="L92" s="16">
        <v>25</v>
      </c>
      <c r="M92" s="15">
        <f t="shared" si="16"/>
        <v>1000.1500000000001</v>
      </c>
      <c r="N92" s="17">
        <f t="shared" si="14"/>
        <v>15499.85</v>
      </c>
    </row>
    <row r="93" spans="1:14" s="2" customFormat="1" ht="36" customHeight="1" x14ac:dyDescent="0.2">
      <c r="A93" s="71">
        <f t="shared" si="15"/>
        <v>81</v>
      </c>
      <c r="B93" s="43" t="s">
        <v>58</v>
      </c>
      <c r="C93" s="43" t="s">
        <v>96</v>
      </c>
      <c r="D93" s="43" t="s">
        <v>11</v>
      </c>
      <c r="E93" s="43" t="s">
        <v>99</v>
      </c>
      <c r="F93" s="15">
        <v>22000</v>
      </c>
      <c r="G93" s="16">
        <v>0</v>
      </c>
      <c r="H93" s="15">
        <v>22000</v>
      </c>
      <c r="I93" s="15">
        <f t="shared" si="11"/>
        <v>631.4</v>
      </c>
      <c r="J93" s="16">
        <v>0</v>
      </c>
      <c r="K93" s="15">
        <f t="shared" si="12"/>
        <v>668.8</v>
      </c>
      <c r="L93" s="16">
        <v>25</v>
      </c>
      <c r="M93" s="15">
        <f t="shared" si="16"/>
        <v>1325.1999999999998</v>
      </c>
      <c r="N93" s="17">
        <f t="shared" si="14"/>
        <v>20674.8</v>
      </c>
    </row>
    <row r="94" spans="1:14" s="2" customFormat="1" ht="36" customHeight="1" x14ac:dyDescent="0.2">
      <c r="A94" s="71">
        <f t="shared" si="15"/>
        <v>82</v>
      </c>
      <c r="B94" s="43" t="s">
        <v>64</v>
      </c>
      <c r="C94" s="43" t="s">
        <v>96</v>
      </c>
      <c r="D94" s="43" t="s">
        <v>11</v>
      </c>
      <c r="E94" s="43" t="s">
        <v>99</v>
      </c>
      <c r="F94" s="15">
        <v>22000</v>
      </c>
      <c r="G94" s="16">
        <v>0</v>
      </c>
      <c r="H94" s="15">
        <v>22000</v>
      </c>
      <c r="I94" s="15">
        <f t="shared" si="11"/>
        <v>631.4</v>
      </c>
      <c r="J94" s="16">
        <v>0</v>
      </c>
      <c r="K94" s="15">
        <f t="shared" si="12"/>
        <v>668.8</v>
      </c>
      <c r="L94" s="16">
        <v>25</v>
      </c>
      <c r="M94" s="15">
        <f t="shared" si="16"/>
        <v>1325.1999999999998</v>
      </c>
      <c r="N94" s="17">
        <f t="shared" si="14"/>
        <v>20674.8</v>
      </c>
    </row>
    <row r="95" spans="1:14" s="2" customFormat="1" ht="36" customHeight="1" x14ac:dyDescent="0.2">
      <c r="A95" s="71">
        <f t="shared" si="15"/>
        <v>83</v>
      </c>
      <c r="B95" s="43" t="s">
        <v>218</v>
      </c>
      <c r="C95" s="43" t="s">
        <v>96</v>
      </c>
      <c r="D95" s="43" t="s">
        <v>68</v>
      </c>
      <c r="E95" s="43" t="s">
        <v>97</v>
      </c>
      <c r="F95" s="15">
        <v>45000</v>
      </c>
      <c r="G95" s="16">
        <v>0</v>
      </c>
      <c r="H95" s="15">
        <v>45000</v>
      </c>
      <c r="I95" s="15">
        <f t="shared" si="11"/>
        <v>1291.5</v>
      </c>
      <c r="J95" s="15">
        <v>0</v>
      </c>
      <c r="K95" s="15">
        <f t="shared" si="12"/>
        <v>1368</v>
      </c>
      <c r="L95" s="16">
        <v>25</v>
      </c>
      <c r="M95" s="15">
        <f t="shared" si="16"/>
        <v>2684.5</v>
      </c>
      <c r="N95" s="17">
        <f t="shared" si="14"/>
        <v>42315.5</v>
      </c>
    </row>
    <row r="96" spans="1:14" s="2" customFormat="1" ht="36" customHeight="1" x14ac:dyDescent="0.2">
      <c r="A96" s="71">
        <f t="shared" si="15"/>
        <v>84</v>
      </c>
      <c r="B96" s="43" t="s">
        <v>71</v>
      </c>
      <c r="C96" s="43" t="s">
        <v>96</v>
      </c>
      <c r="D96" s="43" t="s">
        <v>22</v>
      </c>
      <c r="E96" s="43" t="s">
        <v>99</v>
      </c>
      <c r="F96" s="15">
        <v>16500</v>
      </c>
      <c r="G96" s="16">
        <v>0</v>
      </c>
      <c r="H96" s="15">
        <v>16500</v>
      </c>
      <c r="I96" s="15">
        <f t="shared" si="11"/>
        <v>473.55</v>
      </c>
      <c r="J96" s="16">
        <v>0</v>
      </c>
      <c r="K96" s="15">
        <f t="shared" si="12"/>
        <v>501.6</v>
      </c>
      <c r="L96" s="16">
        <v>25</v>
      </c>
      <c r="M96" s="15">
        <f t="shared" si="16"/>
        <v>1000.1500000000001</v>
      </c>
      <c r="N96" s="17">
        <f t="shared" si="14"/>
        <v>15499.85</v>
      </c>
    </row>
    <row r="97" spans="1:14" s="2" customFormat="1" ht="36" customHeight="1" x14ac:dyDescent="0.2">
      <c r="A97" s="71">
        <f t="shared" si="15"/>
        <v>85</v>
      </c>
      <c r="B97" s="43" t="s">
        <v>72</v>
      </c>
      <c r="C97" s="43" t="s">
        <v>96</v>
      </c>
      <c r="D97" s="43" t="s">
        <v>252</v>
      </c>
      <c r="E97" s="43" t="s">
        <v>97</v>
      </c>
      <c r="F97" s="15">
        <v>17500</v>
      </c>
      <c r="G97" s="16">
        <v>0</v>
      </c>
      <c r="H97" s="15">
        <v>17500</v>
      </c>
      <c r="I97" s="15">
        <f t="shared" si="11"/>
        <v>502.25</v>
      </c>
      <c r="J97" s="16">
        <v>0</v>
      </c>
      <c r="K97" s="15">
        <f t="shared" si="12"/>
        <v>532</v>
      </c>
      <c r="L97" s="16">
        <v>25</v>
      </c>
      <c r="M97" s="15">
        <f t="shared" si="16"/>
        <v>1059.25</v>
      </c>
      <c r="N97" s="17">
        <f t="shared" si="14"/>
        <v>16440.75</v>
      </c>
    </row>
    <row r="98" spans="1:14" s="2" customFormat="1" ht="36" customHeight="1" x14ac:dyDescent="0.2">
      <c r="A98" s="71">
        <f t="shared" si="15"/>
        <v>86</v>
      </c>
      <c r="B98" s="43" t="s">
        <v>122</v>
      </c>
      <c r="C98" s="43" t="s">
        <v>96</v>
      </c>
      <c r="D98" s="43" t="s">
        <v>253</v>
      </c>
      <c r="E98" s="43" t="s">
        <v>97</v>
      </c>
      <c r="F98" s="15">
        <v>22000</v>
      </c>
      <c r="G98" s="16">
        <v>0</v>
      </c>
      <c r="H98" s="15">
        <v>22000</v>
      </c>
      <c r="I98" s="15">
        <f t="shared" si="11"/>
        <v>631.4</v>
      </c>
      <c r="J98" s="16">
        <v>0</v>
      </c>
      <c r="K98" s="15">
        <f t="shared" si="12"/>
        <v>668.8</v>
      </c>
      <c r="L98" s="16">
        <v>25</v>
      </c>
      <c r="M98" s="15">
        <f t="shared" si="16"/>
        <v>1325.1999999999998</v>
      </c>
      <c r="N98" s="17">
        <f t="shared" si="14"/>
        <v>20674.8</v>
      </c>
    </row>
    <row r="99" spans="1:14" s="2" customFormat="1" ht="36" customHeight="1" x14ac:dyDescent="0.2">
      <c r="A99" s="71">
        <f t="shared" si="15"/>
        <v>87</v>
      </c>
      <c r="B99" s="43" t="s">
        <v>126</v>
      </c>
      <c r="C99" s="43" t="s">
        <v>96</v>
      </c>
      <c r="D99" s="43" t="s">
        <v>22</v>
      </c>
      <c r="E99" s="43" t="s">
        <v>99</v>
      </c>
      <c r="F99" s="15">
        <v>16500</v>
      </c>
      <c r="G99" s="16">
        <v>0</v>
      </c>
      <c r="H99" s="15">
        <v>16500</v>
      </c>
      <c r="I99" s="15">
        <f t="shared" si="11"/>
        <v>473.55</v>
      </c>
      <c r="J99" s="16">
        <v>0</v>
      </c>
      <c r="K99" s="15">
        <f t="shared" si="12"/>
        <v>501.6</v>
      </c>
      <c r="L99" s="16">
        <v>25</v>
      </c>
      <c r="M99" s="15">
        <f t="shared" si="16"/>
        <v>1000.1500000000001</v>
      </c>
      <c r="N99" s="17">
        <f t="shared" si="14"/>
        <v>15499.85</v>
      </c>
    </row>
    <row r="100" spans="1:14" s="2" customFormat="1" ht="30" customHeight="1" x14ac:dyDescent="0.2">
      <c r="A100" s="71">
        <f t="shared" si="15"/>
        <v>88</v>
      </c>
      <c r="B100" s="43" t="s">
        <v>128</v>
      </c>
      <c r="C100" s="43" t="s">
        <v>96</v>
      </c>
      <c r="D100" s="43" t="s">
        <v>129</v>
      </c>
      <c r="E100" s="43" t="s">
        <v>99</v>
      </c>
      <c r="F100" s="15">
        <v>22000</v>
      </c>
      <c r="G100" s="16">
        <v>0</v>
      </c>
      <c r="H100" s="15">
        <v>22000</v>
      </c>
      <c r="I100" s="15">
        <f t="shared" si="11"/>
        <v>631.4</v>
      </c>
      <c r="J100" s="16">
        <v>0</v>
      </c>
      <c r="K100" s="15">
        <f t="shared" si="12"/>
        <v>668.8</v>
      </c>
      <c r="L100" s="16">
        <v>25</v>
      </c>
      <c r="M100" s="15">
        <f t="shared" si="16"/>
        <v>1325.1999999999998</v>
      </c>
      <c r="N100" s="17">
        <f t="shared" si="14"/>
        <v>20674.8</v>
      </c>
    </row>
    <row r="101" spans="1:14" s="2" customFormat="1" ht="30" customHeight="1" x14ac:dyDescent="0.2">
      <c r="A101" s="71">
        <f t="shared" si="15"/>
        <v>89</v>
      </c>
      <c r="B101" s="43" t="s">
        <v>211</v>
      </c>
      <c r="C101" s="43" t="s">
        <v>96</v>
      </c>
      <c r="D101" s="43" t="s">
        <v>22</v>
      </c>
      <c r="E101" s="43" t="s">
        <v>99</v>
      </c>
      <c r="F101" s="15">
        <v>16500</v>
      </c>
      <c r="G101" s="16">
        <v>0</v>
      </c>
      <c r="H101" s="15">
        <v>16500</v>
      </c>
      <c r="I101" s="15">
        <f t="shared" si="11"/>
        <v>473.55</v>
      </c>
      <c r="J101" s="16">
        <v>0</v>
      </c>
      <c r="K101" s="15">
        <f t="shared" si="12"/>
        <v>501.6</v>
      </c>
      <c r="L101" s="16">
        <v>25</v>
      </c>
      <c r="M101" s="15">
        <f t="shared" si="16"/>
        <v>1000.1500000000001</v>
      </c>
      <c r="N101" s="17">
        <f t="shared" si="14"/>
        <v>15499.85</v>
      </c>
    </row>
    <row r="102" spans="1:14" s="2" customFormat="1" ht="36" customHeight="1" x14ac:dyDescent="0.2">
      <c r="A102" s="71">
        <f t="shared" si="15"/>
        <v>90</v>
      </c>
      <c r="B102" s="43" t="s">
        <v>213</v>
      </c>
      <c r="C102" s="43" t="s">
        <v>96</v>
      </c>
      <c r="D102" s="43" t="s">
        <v>22</v>
      </c>
      <c r="E102" s="43" t="s">
        <v>99</v>
      </c>
      <c r="F102" s="15">
        <v>16500</v>
      </c>
      <c r="G102" s="16">
        <v>0</v>
      </c>
      <c r="H102" s="15">
        <v>16500</v>
      </c>
      <c r="I102" s="15">
        <f t="shared" si="11"/>
        <v>473.55</v>
      </c>
      <c r="J102" s="16">
        <v>0</v>
      </c>
      <c r="K102" s="15">
        <f t="shared" si="12"/>
        <v>501.6</v>
      </c>
      <c r="L102" s="16">
        <v>25</v>
      </c>
      <c r="M102" s="15">
        <f t="shared" ref="M102" si="18">I102+J102+K102+L102</f>
        <v>1000.1500000000001</v>
      </c>
      <c r="N102" s="17">
        <f t="shared" si="14"/>
        <v>15499.85</v>
      </c>
    </row>
    <row r="103" spans="1:14" s="2" customFormat="1" ht="36" customHeight="1" x14ac:dyDescent="0.2">
      <c r="A103" s="71">
        <f t="shared" si="15"/>
        <v>91</v>
      </c>
      <c r="B103" s="43" t="s">
        <v>216</v>
      </c>
      <c r="C103" s="43" t="s">
        <v>96</v>
      </c>
      <c r="D103" s="43" t="s">
        <v>22</v>
      </c>
      <c r="E103" s="43" t="s">
        <v>99</v>
      </c>
      <c r="F103" s="15">
        <v>16500</v>
      </c>
      <c r="G103" s="16">
        <v>0</v>
      </c>
      <c r="H103" s="15">
        <v>16500</v>
      </c>
      <c r="I103" s="15">
        <f t="shared" si="11"/>
        <v>473.55</v>
      </c>
      <c r="J103" s="16">
        <v>0</v>
      </c>
      <c r="K103" s="15">
        <f t="shared" si="12"/>
        <v>501.6</v>
      </c>
      <c r="L103" s="16">
        <v>25</v>
      </c>
      <c r="M103" s="15">
        <f t="shared" ref="M103" si="19">I103+J103+K103+L103</f>
        <v>1000.1500000000001</v>
      </c>
      <c r="N103" s="17">
        <f t="shared" si="14"/>
        <v>15499.85</v>
      </c>
    </row>
    <row r="104" spans="1:14" s="2" customFormat="1" ht="36" customHeight="1" x14ac:dyDescent="0.2">
      <c r="A104" s="71">
        <f t="shared" si="15"/>
        <v>92</v>
      </c>
      <c r="B104" s="43" t="s">
        <v>225</v>
      </c>
      <c r="C104" s="43" t="s">
        <v>96</v>
      </c>
      <c r="D104" s="43" t="s">
        <v>226</v>
      </c>
      <c r="E104" s="43" t="s">
        <v>99</v>
      </c>
      <c r="F104" s="15">
        <v>20000</v>
      </c>
      <c r="G104" s="16">
        <v>0</v>
      </c>
      <c r="H104" s="15">
        <v>20000</v>
      </c>
      <c r="I104" s="15">
        <f t="shared" si="11"/>
        <v>574</v>
      </c>
      <c r="J104" s="16">
        <v>0</v>
      </c>
      <c r="K104" s="15">
        <f t="shared" si="12"/>
        <v>608</v>
      </c>
      <c r="L104" s="16">
        <v>25</v>
      </c>
      <c r="M104" s="15">
        <f t="shared" ref="M104" si="20">I104+J104+K104+L104</f>
        <v>1207</v>
      </c>
      <c r="N104" s="17">
        <f t="shared" si="14"/>
        <v>18793</v>
      </c>
    </row>
    <row r="105" spans="1:14" s="2" customFormat="1" ht="36" customHeight="1" x14ac:dyDescent="0.2">
      <c r="A105" s="71">
        <f t="shared" si="15"/>
        <v>93</v>
      </c>
      <c r="B105" s="43" t="s">
        <v>228</v>
      </c>
      <c r="C105" s="43" t="s">
        <v>96</v>
      </c>
      <c r="D105" s="43" t="s">
        <v>229</v>
      </c>
      <c r="E105" s="43" t="s">
        <v>99</v>
      </c>
      <c r="F105" s="15">
        <v>15000</v>
      </c>
      <c r="G105" s="16">
        <v>0</v>
      </c>
      <c r="H105" s="15">
        <v>15000</v>
      </c>
      <c r="I105" s="15">
        <f t="shared" si="11"/>
        <v>430.5</v>
      </c>
      <c r="J105" s="16">
        <v>0</v>
      </c>
      <c r="K105" s="15">
        <f t="shared" si="12"/>
        <v>456</v>
      </c>
      <c r="L105" s="16">
        <v>25</v>
      </c>
      <c r="M105" s="15">
        <f t="shared" ref="M105" si="21">I105+J105+K105+L105</f>
        <v>911.5</v>
      </c>
      <c r="N105" s="17">
        <f t="shared" si="14"/>
        <v>14088.5</v>
      </c>
    </row>
    <row r="106" spans="1:14" s="2" customFormat="1" ht="36" customHeight="1" x14ac:dyDescent="0.2">
      <c r="A106" s="71">
        <f t="shared" si="15"/>
        <v>94</v>
      </c>
      <c r="B106" s="43" t="s">
        <v>130</v>
      </c>
      <c r="C106" s="43" t="s">
        <v>96</v>
      </c>
      <c r="D106" s="43" t="s">
        <v>60</v>
      </c>
      <c r="E106" s="43" t="s">
        <v>97</v>
      </c>
      <c r="F106" s="15">
        <v>35000</v>
      </c>
      <c r="G106" s="16">
        <v>0</v>
      </c>
      <c r="H106" s="15">
        <v>35000</v>
      </c>
      <c r="I106" s="15">
        <f t="shared" si="11"/>
        <v>1004.5</v>
      </c>
      <c r="J106" s="15">
        <v>0</v>
      </c>
      <c r="K106" s="15">
        <f t="shared" si="12"/>
        <v>1064</v>
      </c>
      <c r="L106" s="16">
        <v>25</v>
      </c>
      <c r="M106" s="15">
        <f t="shared" si="16"/>
        <v>2093.5</v>
      </c>
      <c r="N106" s="17">
        <f t="shared" si="14"/>
        <v>32906.5</v>
      </c>
    </row>
    <row r="107" spans="1:14" s="2" customFormat="1" ht="36" customHeight="1" x14ac:dyDescent="0.2">
      <c r="A107" s="71">
        <f t="shared" si="15"/>
        <v>95</v>
      </c>
      <c r="B107" s="43" t="s">
        <v>215</v>
      </c>
      <c r="C107" s="43" t="s">
        <v>96</v>
      </c>
      <c r="D107" s="43" t="s">
        <v>60</v>
      </c>
      <c r="E107" s="43" t="s">
        <v>97</v>
      </c>
      <c r="F107" s="15">
        <v>16500</v>
      </c>
      <c r="G107" s="16">
        <v>0</v>
      </c>
      <c r="H107" s="15">
        <v>16500</v>
      </c>
      <c r="I107" s="15">
        <f t="shared" si="11"/>
        <v>473.55</v>
      </c>
      <c r="J107" s="15">
        <v>0</v>
      </c>
      <c r="K107" s="15">
        <f t="shared" si="12"/>
        <v>501.6</v>
      </c>
      <c r="L107" s="16">
        <v>25</v>
      </c>
      <c r="M107" s="15">
        <f t="shared" ref="M107:M108" si="22">I107+J107+K107+L107</f>
        <v>1000.1500000000001</v>
      </c>
      <c r="N107" s="17">
        <f t="shared" si="14"/>
        <v>15499.85</v>
      </c>
    </row>
    <row r="108" spans="1:14" s="2" customFormat="1" ht="36" customHeight="1" x14ac:dyDescent="0.2">
      <c r="A108" s="71">
        <f t="shared" si="15"/>
        <v>96</v>
      </c>
      <c r="B108" s="43" t="s">
        <v>264</v>
      </c>
      <c r="C108" s="43" t="s">
        <v>96</v>
      </c>
      <c r="D108" s="43" t="s">
        <v>22</v>
      </c>
      <c r="E108" s="43" t="s">
        <v>99</v>
      </c>
      <c r="F108" s="15">
        <v>16500</v>
      </c>
      <c r="G108" s="16">
        <v>0</v>
      </c>
      <c r="H108" s="15">
        <v>16500</v>
      </c>
      <c r="I108" s="15">
        <f t="shared" si="11"/>
        <v>473.55</v>
      </c>
      <c r="J108" s="16">
        <v>0</v>
      </c>
      <c r="K108" s="15">
        <f t="shared" si="12"/>
        <v>501.6</v>
      </c>
      <c r="L108" s="16">
        <v>25</v>
      </c>
      <c r="M108" s="15">
        <f t="shared" si="22"/>
        <v>1000.1500000000001</v>
      </c>
      <c r="N108" s="17">
        <f t="shared" si="14"/>
        <v>15499.85</v>
      </c>
    </row>
    <row r="109" spans="1:14" s="2" customFormat="1" ht="36" customHeight="1" x14ac:dyDescent="0.2">
      <c r="A109" s="71">
        <f t="shared" si="15"/>
        <v>97</v>
      </c>
      <c r="B109" s="43" t="s">
        <v>265</v>
      </c>
      <c r="C109" s="43" t="s">
        <v>96</v>
      </c>
      <c r="D109" s="43" t="s">
        <v>266</v>
      </c>
      <c r="E109" s="43" t="s">
        <v>97</v>
      </c>
      <c r="F109" s="15">
        <v>35000</v>
      </c>
      <c r="G109" s="16">
        <v>0</v>
      </c>
      <c r="H109" s="15">
        <v>35000</v>
      </c>
      <c r="I109" s="15">
        <f t="shared" si="11"/>
        <v>1004.5</v>
      </c>
      <c r="J109" s="15">
        <v>0</v>
      </c>
      <c r="K109" s="15">
        <f t="shared" si="12"/>
        <v>1064</v>
      </c>
      <c r="L109" s="15">
        <v>25</v>
      </c>
      <c r="M109" s="15">
        <f t="shared" ref="M109" si="23">I109+J109+K109+L109</f>
        <v>2093.5</v>
      </c>
      <c r="N109" s="17">
        <f t="shared" si="14"/>
        <v>32906.5</v>
      </c>
    </row>
    <row r="110" spans="1:14" s="2" customFormat="1" ht="36" customHeight="1" x14ac:dyDescent="0.2">
      <c r="A110" s="71">
        <f t="shared" si="15"/>
        <v>98</v>
      </c>
      <c r="B110" s="43" t="s">
        <v>40</v>
      </c>
      <c r="C110" s="43" t="s">
        <v>105</v>
      </c>
      <c r="D110" s="43" t="s">
        <v>17</v>
      </c>
      <c r="E110" s="43" t="s">
        <v>97</v>
      </c>
      <c r="F110" s="15">
        <v>35000</v>
      </c>
      <c r="G110" s="16">
        <v>0</v>
      </c>
      <c r="H110" s="15">
        <v>35000</v>
      </c>
      <c r="I110" s="15">
        <f t="shared" si="11"/>
        <v>1004.5</v>
      </c>
      <c r="J110" s="15">
        <v>0</v>
      </c>
      <c r="K110" s="15">
        <f t="shared" si="12"/>
        <v>1064</v>
      </c>
      <c r="L110" s="16">
        <v>25</v>
      </c>
      <c r="M110" s="15">
        <f t="shared" si="16"/>
        <v>2093.5</v>
      </c>
      <c r="N110" s="17">
        <f t="shared" si="14"/>
        <v>32906.5</v>
      </c>
    </row>
    <row r="111" spans="1:14" s="2" customFormat="1" ht="36" customHeight="1" x14ac:dyDescent="0.2">
      <c r="A111" s="71">
        <f t="shared" si="15"/>
        <v>99</v>
      </c>
      <c r="B111" s="43" t="s">
        <v>43</v>
      </c>
      <c r="C111" s="43" t="s">
        <v>105</v>
      </c>
      <c r="D111" s="43" t="s">
        <v>117</v>
      </c>
      <c r="E111" s="43" t="s">
        <v>97</v>
      </c>
      <c r="F111" s="15">
        <v>70000</v>
      </c>
      <c r="G111" s="16">
        <v>0</v>
      </c>
      <c r="H111" s="15">
        <v>70000</v>
      </c>
      <c r="I111" s="15">
        <f t="shared" si="11"/>
        <v>2009</v>
      </c>
      <c r="J111" s="15">
        <v>5368.48</v>
      </c>
      <c r="K111" s="15">
        <f t="shared" si="12"/>
        <v>2128</v>
      </c>
      <c r="L111" s="16">
        <v>25</v>
      </c>
      <c r="M111" s="15">
        <f t="shared" si="16"/>
        <v>9530.48</v>
      </c>
      <c r="N111" s="17">
        <f t="shared" si="14"/>
        <v>60469.520000000004</v>
      </c>
    </row>
    <row r="112" spans="1:14" s="2" customFormat="1" ht="36" customHeight="1" x14ac:dyDescent="0.2">
      <c r="A112" s="71">
        <f t="shared" si="15"/>
        <v>100</v>
      </c>
      <c r="B112" s="43" t="s">
        <v>217</v>
      </c>
      <c r="C112" s="43" t="s">
        <v>105</v>
      </c>
      <c r="D112" s="43" t="s">
        <v>117</v>
      </c>
      <c r="E112" s="43" t="s">
        <v>97</v>
      </c>
      <c r="F112" s="15">
        <v>45000</v>
      </c>
      <c r="G112" s="16">
        <v>0</v>
      </c>
      <c r="H112" s="15">
        <v>45000</v>
      </c>
      <c r="I112" s="15">
        <f t="shared" si="11"/>
        <v>1291.5</v>
      </c>
      <c r="J112" s="15">
        <v>0</v>
      </c>
      <c r="K112" s="15">
        <f t="shared" si="12"/>
        <v>1368</v>
      </c>
      <c r="L112" s="16">
        <v>1215.1199999999999</v>
      </c>
      <c r="M112" s="15">
        <f t="shared" ref="M112" si="24">I112+J112+K112+L112</f>
        <v>3874.62</v>
      </c>
      <c r="N112" s="17">
        <f t="shared" si="14"/>
        <v>41125.379999999997</v>
      </c>
    </row>
    <row r="113" spans="1:14" s="2" customFormat="1" ht="36" customHeight="1" x14ac:dyDescent="0.2">
      <c r="A113" s="71">
        <f t="shared" si="15"/>
        <v>101</v>
      </c>
      <c r="B113" s="43" t="s">
        <v>159</v>
      </c>
      <c r="C113" s="43" t="s">
        <v>105</v>
      </c>
      <c r="D113" s="43" t="s">
        <v>233</v>
      </c>
      <c r="E113" s="43" t="s">
        <v>97</v>
      </c>
      <c r="F113" s="15">
        <v>60000</v>
      </c>
      <c r="G113" s="16">
        <v>0</v>
      </c>
      <c r="H113" s="15">
        <v>60000</v>
      </c>
      <c r="I113" s="15">
        <f t="shared" si="11"/>
        <v>1722</v>
      </c>
      <c r="J113" s="15">
        <v>0</v>
      </c>
      <c r="K113" s="15">
        <f t="shared" si="12"/>
        <v>1824</v>
      </c>
      <c r="L113" s="16">
        <v>1215.1199999999999</v>
      </c>
      <c r="M113" s="15">
        <f t="shared" ref="M113" si="25">I113+J113+K113+L113</f>
        <v>4761.12</v>
      </c>
      <c r="N113" s="17">
        <f t="shared" si="14"/>
        <v>55238.879999999997</v>
      </c>
    </row>
    <row r="114" spans="1:14" s="2" customFormat="1" ht="36" customHeight="1" x14ac:dyDescent="0.2">
      <c r="A114" s="71">
        <f t="shared" si="15"/>
        <v>102</v>
      </c>
      <c r="B114" s="43" t="s">
        <v>46</v>
      </c>
      <c r="C114" s="43" t="s">
        <v>105</v>
      </c>
      <c r="D114" s="43" t="s">
        <v>47</v>
      </c>
      <c r="E114" s="43" t="s">
        <v>94</v>
      </c>
      <c r="F114" s="15">
        <v>60000</v>
      </c>
      <c r="G114" s="16">
        <v>0</v>
      </c>
      <c r="H114" s="15">
        <v>60000</v>
      </c>
      <c r="I114" s="15">
        <f t="shared" si="11"/>
        <v>1722</v>
      </c>
      <c r="J114" s="15">
        <v>2713.3</v>
      </c>
      <c r="K114" s="15">
        <f t="shared" si="12"/>
        <v>1824</v>
      </c>
      <c r="L114" s="15">
        <v>2405.2399999999998</v>
      </c>
      <c r="M114" s="15">
        <f t="shared" si="16"/>
        <v>8664.5400000000009</v>
      </c>
      <c r="N114" s="17">
        <f t="shared" si="14"/>
        <v>51335.46</v>
      </c>
    </row>
    <row r="115" spans="1:14" s="2" customFormat="1" ht="36" customHeight="1" x14ac:dyDescent="0.2">
      <c r="A115" s="71">
        <f t="shared" si="15"/>
        <v>103</v>
      </c>
      <c r="B115" s="43" t="s">
        <v>227</v>
      </c>
      <c r="C115" s="43" t="s">
        <v>105</v>
      </c>
      <c r="D115" s="43" t="s">
        <v>47</v>
      </c>
      <c r="E115" s="43" t="s">
        <v>97</v>
      </c>
      <c r="F115" s="15">
        <v>45000</v>
      </c>
      <c r="G115" s="16">
        <v>0</v>
      </c>
      <c r="H115" s="15">
        <v>45000</v>
      </c>
      <c r="I115" s="15">
        <f t="shared" si="11"/>
        <v>1291.5</v>
      </c>
      <c r="J115" s="15">
        <v>0</v>
      </c>
      <c r="K115" s="15">
        <f t="shared" si="12"/>
        <v>1368</v>
      </c>
      <c r="L115" s="15">
        <v>25</v>
      </c>
      <c r="M115" s="15">
        <f t="shared" ref="M115" si="26">I115+J115+K115+L115</f>
        <v>2684.5</v>
      </c>
      <c r="N115" s="17">
        <f t="shared" si="14"/>
        <v>42315.5</v>
      </c>
    </row>
    <row r="116" spans="1:14" s="2" customFormat="1" ht="36" customHeight="1" x14ac:dyDescent="0.2">
      <c r="A116" s="71">
        <f t="shared" si="15"/>
        <v>104</v>
      </c>
      <c r="B116" s="43" t="s">
        <v>219</v>
      </c>
      <c r="C116" s="43" t="s">
        <v>105</v>
      </c>
      <c r="D116" s="43" t="s">
        <v>221</v>
      </c>
      <c r="E116" s="43" t="s">
        <v>97</v>
      </c>
      <c r="F116" s="15">
        <v>150000</v>
      </c>
      <c r="G116" s="16">
        <v>0</v>
      </c>
      <c r="H116" s="15">
        <v>150000</v>
      </c>
      <c r="I116" s="15">
        <f t="shared" si="11"/>
        <v>4305</v>
      </c>
      <c r="J116" s="15">
        <v>23981.99</v>
      </c>
      <c r="K116" s="15">
        <v>4098.53</v>
      </c>
      <c r="L116" s="16">
        <v>25</v>
      </c>
      <c r="M116" s="15">
        <f t="shared" si="16"/>
        <v>32410.52</v>
      </c>
      <c r="N116" s="17">
        <f t="shared" si="14"/>
        <v>117589.48</v>
      </c>
    </row>
    <row r="117" spans="1:14" s="2" customFormat="1" ht="36" customHeight="1" x14ac:dyDescent="0.2">
      <c r="A117" s="71">
        <f t="shared" si="15"/>
        <v>105</v>
      </c>
      <c r="B117" s="43" t="s">
        <v>198</v>
      </c>
      <c r="C117" s="43" t="s">
        <v>105</v>
      </c>
      <c r="D117" s="43" t="s">
        <v>51</v>
      </c>
      <c r="E117" s="43" t="s">
        <v>94</v>
      </c>
      <c r="F117" s="15">
        <v>125000</v>
      </c>
      <c r="G117" s="16">
        <v>0</v>
      </c>
      <c r="H117" s="15">
        <v>125000</v>
      </c>
      <c r="I117" s="15">
        <f t="shared" si="11"/>
        <v>3587.5</v>
      </c>
      <c r="J117" s="15">
        <v>17985.990000000002</v>
      </c>
      <c r="K117" s="15">
        <f t="shared" si="12"/>
        <v>3800</v>
      </c>
      <c r="L117" s="16">
        <v>25</v>
      </c>
      <c r="M117" s="15">
        <f t="shared" si="16"/>
        <v>25398.49</v>
      </c>
      <c r="N117" s="17">
        <f t="shared" si="14"/>
        <v>99601.51</v>
      </c>
    </row>
    <row r="118" spans="1:14" s="2" customFormat="1" ht="36" customHeight="1" x14ac:dyDescent="0.2">
      <c r="A118" s="71">
        <f t="shared" si="15"/>
        <v>106</v>
      </c>
      <c r="B118" s="43" t="s">
        <v>50</v>
      </c>
      <c r="C118" s="43" t="s">
        <v>105</v>
      </c>
      <c r="D118" s="43" t="s">
        <v>51</v>
      </c>
      <c r="E118" s="43" t="s">
        <v>97</v>
      </c>
      <c r="F118" s="15">
        <v>60000</v>
      </c>
      <c r="G118" s="16">
        <v>0</v>
      </c>
      <c r="H118" s="15">
        <v>60000</v>
      </c>
      <c r="I118" s="15">
        <f t="shared" si="11"/>
        <v>1722</v>
      </c>
      <c r="J118" s="15">
        <v>593.14</v>
      </c>
      <c r="K118" s="15">
        <f t="shared" si="12"/>
        <v>1824</v>
      </c>
      <c r="L118" s="16">
        <v>25</v>
      </c>
      <c r="M118" s="15">
        <f t="shared" si="16"/>
        <v>4164.1399999999994</v>
      </c>
      <c r="N118" s="17">
        <f t="shared" si="14"/>
        <v>55835.86</v>
      </c>
    </row>
    <row r="119" spans="1:14" s="2" customFormat="1" ht="36" customHeight="1" x14ac:dyDescent="0.2">
      <c r="A119" s="71">
        <f t="shared" si="15"/>
        <v>107</v>
      </c>
      <c r="B119" s="43" t="s">
        <v>272</v>
      </c>
      <c r="C119" s="43" t="s">
        <v>105</v>
      </c>
      <c r="D119" s="43" t="s">
        <v>51</v>
      </c>
      <c r="E119" s="43" t="s">
        <v>94</v>
      </c>
      <c r="F119" s="15">
        <v>50000</v>
      </c>
      <c r="G119" s="16">
        <v>0</v>
      </c>
      <c r="H119" s="15">
        <v>50000</v>
      </c>
      <c r="I119" s="15">
        <f t="shared" si="11"/>
        <v>1435</v>
      </c>
      <c r="J119" s="15">
        <v>1854</v>
      </c>
      <c r="K119" s="15">
        <f t="shared" si="12"/>
        <v>1520</v>
      </c>
      <c r="L119" s="15">
        <v>1399.76</v>
      </c>
      <c r="M119" s="15">
        <f t="shared" si="16"/>
        <v>6208.76</v>
      </c>
      <c r="N119" s="17">
        <f t="shared" si="14"/>
        <v>43791.24</v>
      </c>
    </row>
    <row r="120" spans="1:14" s="2" customFormat="1" ht="36" customHeight="1" x14ac:dyDescent="0.2">
      <c r="A120" s="71">
        <f t="shared" si="15"/>
        <v>108</v>
      </c>
      <c r="B120" s="43" t="s">
        <v>13</v>
      </c>
      <c r="C120" s="43" t="s">
        <v>100</v>
      </c>
      <c r="D120" s="43" t="s">
        <v>205</v>
      </c>
      <c r="E120" s="43" t="s">
        <v>97</v>
      </c>
      <c r="F120" s="15">
        <v>45000</v>
      </c>
      <c r="G120" s="16">
        <v>0</v>
      </c>
      <c r="H120" s="15">
        <v>45000</v>
      </c>
      <c r="I120" s="15">
        <f t="shared" si="11"/>
        <v>1291.5</v>
      </c>
      <c r="J120" s="15">
        <v>0</v>
      </c>
      <c r="K120" s="15">
        <f t="shared" si="12"/>
        <v>1368</v>
      </c>
      <c r="L120" s="16">
        <v>25</v>
      </c>
      <c r="M120" s="15">
        <f t="shared" si="16"/>
        <v>2684.5</v>
      </c>
      <c r="N120" s="17">
        <f t="shared" si="14"/>
        <v>42315.5</v>
      </c>
    </row>
    <row r="121" spans="1:14" s="2" customFormat="1" ht="36" customHeight="1" x14ac:dyDescent="0.2">
      <c r="A121" s="71">
        <f t="shared" si="15"/>
        <v>109</v>
      </c>
      <c r="B121" s="43" t="s">
        <v>18</v>
      </c>
      <c r="C121" s="43" t="s">
        <v>100</v>
      </c>
      <c r="D121" s="43" t="s">
        <v>220</v>
      </c>
      <c r="E121" s="43" t="s">
        <v>97</v>
      </c>
      <c r="F121" s="15">
        <v>45000</v>
      </c>
      <c r="G121" s="16">
        <v>0</v>
      </c>
      <c r="H121" s="15">
        <v>45000</v>
      </c>
      <c r="I121" s="15">
        <f t="shared" si="11"/>
        <v>1291.5</v>
      </c>
      <c r="J121" s="15">
        <v>0</v>
      </c>
      <c r="K121" s="15">
        <f t="shared" si="12"/>
        <v>1368</v>
      </c>
      <c r="L121" s="16">
        <v>25</v>
      </c>
      <c r="M121" s="15">
        <f t="shared" si="16"/>
        <v>2684.5</v>
      </c>
      <c r="N121" s="17">
        <f t="shared" si="14"/>
        <v>42315.5</v>
      </c>
    </row>
    <row r="122" spans="1:14" s="2" customFormat="1" ht="36" customHeight="1" x14ac:dyDescent="0.2">
      <c r="A122" s="71">
        <f t="shared" si="15"/>
        <v>110</v>
      </c>
      <c r="B122" s="43" t="s">
        <v>195</v>
      </c>
      <c r="C122" s="43" t="s">
        <v>100</v>
      </c>
      <c r="D122" s="43" t="s">
        <v>205</v>
      </c>
      <c r="E122" s="43" t="s">
        <v>94</v>
      </c>
      <c r="F122" s="15">
        <v>45000</v>
      </c>
      <c r="G122" s="16">
        <v>0</v>
      </c>
      <c r="H122" s="15">
        <v>45000</v>
      </c>
      <c r="I122" s="15">
        <f t="shared" si="11"/>
        <v>1291.5</v>
      </c>
      <c r="J122" s="15">
        <v>0</v>
      </c>
      <c r="K122" s="15">
        <f t="shared" si="12"/>
        <v>1368</v>
      </c>
      <c r="L122" s="15">
        <v>1215.1199999999999</v>
      </c>
      <c r="M122" s="15">
        <f t="shared" si="16"/>
        <v>3874.62</v>
      </c>
      <c r="N122" s="17">
        <f t="shared" si="14"/>
        <v>41125.379999999997</v>
      </c>
    </row>
    <row r="123" spans="1:14" s="2" customFormat="1" ht="36" customHeight="1" x14ac:dyDescent="0.2">
      <c r="A123" s="71">
        <f t="shared" si="15"/>
        <v>111</v>
      </c>
      <c r="B123" s="43" t="s">
        <v>25</v>
      </c>
      <c r="C123" s="43" t="s">
        <v>100</v>
      </c>
      <c r="D123" s="43" t="s">
        <v>149</v>
      </c>
      <c r="E123" s="43" t="s">
        <v>94</v>
      </c>
      <c r="F123" s="15">
        <v>60000</v>
      </c>
      <c r="G123" s="16">
        <v>0</v>
      </c>
      <c r="H123" s="15">
        <v>60000</v>
      </c>
      <c r="I123" s="15">
        <f t="shared" si="11"/>
        <v>1722</v>
      </c>
      <c r="J123" s="15">
        <v>3486.68</v>
      </c>
      <c r="K123" s="15">
        <f t="shared" si="12"/>
        <v>1824</v>
      </c>
      <c r="L123" s="15">
        <v>3281.76</v>
      </c>
      <c r="M123" s="15">
        <f t="shared" si="16"/>
        <v>10314.44</v>
      </c>
      <c r="N123" s="17">
        <f t="shared" si="14"/>
        <v>49685.56</v>
      </c>
    </row>
    <row r="124" spans="1:14" s="2" customFormat="1" ht="36" customHeight="1" x14ac:dyDescent="0.2">
      <c r="A124" s="71">
        <f t="shared" si="15"/>
        <v>112</v>
      </c>
      <c r="B124" s="43" t="s">
        <v>160</v>
      </c>
      <c r="C124" s="43" t="s">
        <v>100</v>
      </c>
      <c r="D124" s="43" t="s">
        <v>149</v>
      </c>
      <c r="E124" s="43" t="s">
        <v>97</v>
      </c>
      <c r="F124" s="15">
        <v>45000</v>
      </c>
      <c r="G124" s="16">
        <v>0</v>
      </c>
      <c r="H124" s="15">
        <v>45000</v>
      </c>
      <c r="I124" s="15">
        <f t="shared" si="11"/>
        <v>1291.5</v>
      </c>
      <c r="J124" s="15">
        <v>0</v>
      </c>
      <c r="K124" s="15">
        <f t="shared" si="12"/>
        <v>1368</v>
      </c>
      <c r="L124" s="15">
        <v>25</v>
      </c>
      <c r="M124" s="15">
        <f t="shared" ref="M124" si="27">I124+J124+K124+L124</f>
        <v>2684.5</v>
      </c>
      <c r="N124" s="17">
        <f t="shared" si="14"/>
        <v>42315.5</v>
      </c>
    </row>
    <row r="125" spans="1:14" s="2" customFormat="1" ht="36" customHeight="1" x14ac:dyDescent="0.2">
      <c r="A125" s="71">
        <f t="shared" si="15"/>
        <v>113</v>
      </c>
      <c r="B125" s="43" t="s">
        <v>45</v>
      </c>
      <c r="C125" s="43" t="s">
        <v>100</v>
      </c>
      <c r="D125" s="43" t="s">
        <v>146</v>
      </c>
      <c r="E125" s="43" t="s">
        <v>94</v>
      </c>
      <c r="F125" s="15">
        <v>150000</v>
      </c>
      <c r="G125" s="16">
        <v>0</v>
      </c>
      <c r="H125" s="15">
        <v>150000</v>
      </c>
      <c r="I125" s="15">
        <f t="shared" si="11"/>
        <v>4305</v>
      </c>
      <c r="J125" s="15">
        <v>23981.99</v>
      </c>
      <c r="K125" s="15">
        <v>4098.53</v>
      </c>
      <c r="L125" s="16">
        <v>25</v>
      </c>
      <c r="M125" s="15">
        <f t="shared" si="16"/>
        <v>32410.52</v>
      </c>
      <c r="N125" s="17">
        <f t="shared" si="14"/>
        <v>117589.48</v>
      </c>
    </row>
    <row r="126" spans="1:14" s="2" customFormat="1" ht="36" customHeight="1" x14ac:dyDescent="0.2">
      <c r="A126" s="71">
        <f t="shared" si="15"/>
        <v>114</v>
      </c>
      <c r="B126" s="43" t="s">
        <v>52</v>
      </c>
      <c r="C126" s="43" t="s">
        <v>100</v>
      </c>
      <c r="D126" s="43" t="s">
        <v>53</v>
      </c>
      <c r="E126" s="43" t="s">
        <v>97</v>
      </c>
      <c r="F126" s="15">
        <v>35000</v>
      </c>
      <c r="G126" s="16">
        <v>0</v>
      </c>
      <c r="H126" s="15">
        <v>35000</v>
      </c>
      <c r="I126" s="15">
        <f t="shared" si="11"/>
        <v>1004.5</v>
      </c>
      <c r="J126" s="16">
        <v>0</v>
      </c>
      <c r="K126" s="15">
        <f t="shared" si="12"/>
        <v>1064</v>
      </c>
      <c r="L126" s="15">
        <v>2843.5</v>
      </c>
      <c r="M126" s="15">
        <f t="shared" si="16"/>
        <v>4912</v>
      </c>
      <c r="N126" s="17">
        <f t="shared" si="14"/>
        <v>30088</v>
      </c>
    </row>
    <row r="127" spans="1:14" s="2" customFormat="1" ht="36" customHeight="1" x14ac:dyDescent="0.2">
      <c r="A127" s="71">
        <f t="shared" si="15"/>
        <v>115</v>
      </c>
      <c r="B127" s="43" t="s">
        <v>59</v>
      </c>
      <c r="C127" s="43" t="s">
        <v>100</v>
      </c>
      <c r="D127" s="43" t="s">
        <v>148</v>
      </c>
      <c r="E127" s="43" t="s">
        <v>97</v>
      </c>
      <c r="F127" s="15">
        <v>40000</v>
      </c>
      <c r="G127" s="16">
        <v>0</v>
      </c>
      <c r="H127" s="15">
        <v>40000</v>
      </c>
      <c r="I127" s="15">
        <f t="shared" si="11"/>
        <v>1148</v>
      </c>
      <c r="J127" s="16">
        <v>0</v>
      </c>
      <c r="K127" s="15">
        <f t="shared" si="12"/>
        <v>1216</v>
      </c>
      <c r="L127" s="16">
        <v>1399.76</v>
      </c>
      <c r="M127" s="15">
        <f t="shared" si="16"/>
        <v>3763.76</v>
      </c>
      <c r="N127" s="17">
        <f t="shared" si="14"/>
        <v>36236.239999999998</v>
      </c>
    </row>
    <row r="128" spans="1:14" s="2" customFormat="1" ht="36" customHeight="1" x14ac:dyDescent="0.2">
      <c r="A128" s="71">
        <f t="shared" si="15"/>
        <v>116</v>
      </c>
      <c r="B128" s="43" t="s">
        <v>156</v>
      </c>
      <c r="C128" s="43" t="s">
        <v>100</v>
      </c>
      <c r="D128" s="43" t="s">
        <v>157</v>
      </c>
      <c r="E128" s="43" t="s">
        <v>97</v>
      </c>
      <c r="F128" s="15">
        <v>55000</v>
      </c>
      <c r="G128" s="16">
        <v>0</v>
      </c>
      <c r="H128" s="15">
        <v>55000</v>
      </c>
      <c r="I128" s="15">
        <f t="shared" si="11"/>
        <v>1578.5</v>
      </c>
      <c r="J128" s="15">
        <v>2280.7600000000002</v>
      </c>
      <c r="K128" s="15">
        <f t="shared" si="12"/>
        <v>1672</v>
      </c>
      <c r="L128" s="16">
        <v>25</v>
      </c>
      <c r="M128" s="15">
        <f t="shared" ref="M128" si="28">I128+J128+K128+L128</f>
        <v>5556.26</v>
      </c>
      <c r="N128" s="17">
        <f t="shared" si="14"/>
        <v>49443.74</v>
      </c>
    </row>
    <row r="129" spans="1:14" s="2" customFormat="1" ht="36" customHeight="1" x14ac:dyDescent="0.2">
      <c r="A129" s="71">
        <f t="shared" si="15"/>
        <v>117</v>
      </c>
      <c r="B129" s="43" t="s">
        <v>230</v>
      </c>
      <c r="C129" s="43" t="s">
        <v>100</v>
      </c>
      <c r="D129" s="43" t="s">
        <v>231</v>
      </c>
      <c r="E129" s="43" t="s">
        <v>97</v>
      </c>
      <c r="F129" s="15">
        <v>35000</v>
      </c>
      <c r="G129" s="16">
        <v>0</v>
      </c>
      <c r="H129" s="15">
        <v>35000</v>
      </c>
      <c r="I129" s="15">
        <f t="shared" si="11"/>
        <v>1004.5</v>
      </c>
      <c r="J129" s="16">
        <v>0</v>
      </c>
      <c r="K129" s="15">
        <f t="shared" si="12"/>
        <v>1064</v>
      </c>
      <c r="L129" s="16">
        <v>25</v>
      </c>
      <c r="M129" s="15">
        <f t="shared" ref="M129" si="29">I129+J129+K129+L129</f>
        <v>2093.5</v>
      </c>
      <c r="N129" s="17">
        <f t="shared" si="14"/>
        <v>32906.5</v>
      </c>
    </row>
    <row r="130" spans="1:14" s="2" customFormat="1" ht="36" customHeight="1" x14ac:dyDescent="0.2">
      <c r="A130" s="71">
        <f t="shared" si="15"/>
        <v>118</v>
      </c>
      <c r="B130" s="43" t="s">
        <v>62</v>
      </c>
      <c r="C130" s="43" t="s">
        <v>100</v>
      </c>
      <c r="D130" s="43" t="s">
        <v>256</v>
      </c>
      <c r="E130" s="43" t="s">
        <v>97</v>
      </c>
      <c r="F130" s="15">
        <v>45000</v>
      </c>
      <c r="G130" s="16">
        <v>0</v>
      </c>
      <c r="H130" s="15">
        <v>45000</v>
      </c>
      <c r="I130" s="15">
        <f t="shared" si="11"/>
        <v>1291.5</v>
      </c>
      <c r="J130" s="15">
        <v>0</v>
      </c>
      <c r="K130" s="15">
        <f t="shared" si="12"/>
        <v>1368</v>
      </c>
      <c r="L130" s="16">
        <v>25</v>
      </c>
      <c r="M130" s="15">
        <f>I130+J130+K130+L130</f>
        <v>2684.5</v>
      </c>
      <c r="N130" s="17">
        <f t="shared" si="14"/>
        <v>42315.5</v>
      </c>
    </row>
    <row r="131" spans="1:14" s="2" customFormat="1" ht="36" customHeight="1" x14ac:dyDescent="0.2">
      <c r="A131" s="71">
        <f t="shared" si="15"/>
        <v>119</v>
      </c>
      <c r="B131" s="43" t="s">
        <v>269</v>
      </c>
      <c r="C131" s="43" t="s">
        <v>100</v>
      </c>
      <c r="D131" s="43" t="s">
        <v>17</v>
      </c>
      <c r="E131" s="43" t="s">
        <v>97</v>
      </c>
      <c r="F131" s="15">
        <v>35000</v>
      </c>
      <c r="G131" s="16">
        <v>0</v>
      </c>
      <c r="H131" s="15">
        <v>35000</v>
      </c>
      <c r="I131" s="15">
        <f t="shared" si="11"/>
        <v>1004.5</v>
      </c>
      <c r="J131" s="15">
        <v>0</v>
      </c>
      <c r="K131" s="15">
        <f t="shared" si="12"/>
        <v>1064</v>
      </c>
      <c r="L131" s="15">
        <v>25</v>
      </c>
      <c r="M131" s="15">
        <f t="shared" ref="M131:M132" si="30">I131+J131+K131+L131</f>
        <v>2093.5</v>
      </c>
      <c r="N131" s="17">
        <f t="shared" si="14"/>
        <v>32906.5</v>
      </c>
    </row>
    <row r="132" spans="1:14" s="2" customFormat="1" ht="36" customHeight="1" x14ac:dyDescent="0.2">
      <c r="A132" s="71">
        <f t="shared" si="15"/>
        <v>120</v>
      </c>
      <c r="B132" s="43" t="s">
        <v>270</v>
      </c>
      <c r="C132" s="43" t="s">
        <v>100</v>
      </c>
      <c r="D132" s="43" t="s">
        <v>17</v>
      </c>
      <c r="E132" s="43" t="s">
        <v>97</v>
      </c>
      <c r="F132" s="15">
        <v>35000</v>
      </c>
      <c r="G132" s="16">
        <v>0</v>
      </c>
      <c r="H132" s="15">
        <v>35000</v>
      </c>
      <c r="I132" s="15">
        <f t="shared" si="11"/>
        <v>1004.5</v>
      </c>
      <c r="J132" s="15">
        <v>0</v>
      </c>
      <c r="K132" s="15">
        <f t="shared" si="12"/>
        <v>1064</v>
      </c>
      <c r="L132" s="15">
        <v>25</v>
      </c>
      <c r="M132" s="15">
        <f t="shared" si="30"/>
        <v>2093.5</v>
      </c>
      <c r="N132" s="17">
        <f t="shared" si="14"/>
        <v>32906.5</v>
      </c>
    </row>
    <row r="133" spans="1:14" s="2" customFormat="1" ht="36" customHeight="1" x14ac:dyDescent="0.2">
      <c r="A133" s="71">
        <f t="shared" si="15"/>
        <v>121</v>
      </c>
      <c r="B133" s="43" t="s">
        <v>9</v>
      </c>
      <c r="C133" s="43" t="s">
        <v>95</v>
      </c>
      <c r="D133" s="43" t="s">
        <v>254</v>
      </c>
      <c r="E133" s="43" t="s">
        <v>94</v>
      </c>
      <c r="F133" s="15">
        <v>45000</v>
      </c>
      <c r="G133" s="16">
        <v>0</v>
      </c>
      <c r="H133" s="15">
        <v>45000</v>
      </c>
      <c r="I133" s="15">
        <f t="shared" si="11"/>
        <v>1291.5</v>
      </c>
      <c r="J133" s="15">
        <v>0</v>
      </c>
      <c r="K133" s="15">
        <f t="shared" si="12"/>
        <v>1368</v>
      </c>
      <c r="L133" s="16">
        <v>25</v>
      </c>
      <c r="M133" s="15">
        <f t="shared" si="16"/>
        <v>2684.5</v>
      </c>
      <c r="N133" s="17">
        <f t="shared" si="14"/>
        <v>42315.5</v>
      </c>
    </row>
    <row r="134" spans="1:14" s="2" customFormat="1" ht="36" customHeight="1" x14ac:dyDescent="0.2">
      <c r="A134" s="71">
        <f t="shared" si="15"/>
        <v>122</v>
      </c>
      <c r="B134" s="43" t="s">
        <v>110</v>
      </c>
      <c r="C134" s="43" t="s">
        <v>95</v>
      </c>
      <c r="D134" s="43" t="s">
        <v>254</v>
      </c>
      <c r="E134" s="43" t="s">
        <v>97</v>
      </c>
      <c r="F134" s="15">
        <v>45000</v>
      </c>
      <c r="G134" s="16">
        <v>0</v>
      </c>
      <c r="H134" s="15">
        <v>45000</v>
      </c>
      <c r="I134" s="15">
        <f t="shared" si="11"/>
        <v>1291.5</v>
      </c>
      <c r="J134" s="15">
        <v>969.81</v>
      </c>
      <c r="K134" s="15">
        <f t="shared" si="12"/>
        <v>1368</v>
      </c>
      <c r="L134" s="15">
        <v>1215.1199999999999</v>
      </c>
      <c r="M134" s="15">
        <f t="shared" si="16"/>
        <v>4844.43</v>
      </c>
      <c r="N134" s="17">
        <f t="shared" si="14"/>
        <v>40155.57</v>
      </c>
    </row>
    <row r="135" spans="1:14" s="2" customFormat="1" ht="36" customHeight="1" x14ac:dyDescent="0.2">
      <c r="A135" s="71">
        <f t="shared" si="15"/>
        <v>123</v>
      </c>
      <c r="B135" s="43" t="s">
        <v>41</v>
      </c>
      <c r="C135" s="43" t="s">
        <v>95</v>
      </c>
      <c r="D135" s="43" t="s">
        <v>254</v>
      </c>
      <c r="E135" s="43" t="s">
        <v>97</v>
      </c>
      <c r="F135" s="15">
        <v>45000</v>
      </c>
      <c r="G135" s="16">
        <v>0</v>
      </c>
      <c r="H135" s="15">
        <v>45000</v>
      </c>
      <c r="I135" s="15">
        <f t="shared" si="11"/>
        <v>1291.5</v>
      </c>
      <c r="J135" s="15">
        <v>0</v>
      </c>
      <c r="K135" s="15">
        <f t="shared" si="12"/>
        <v>1368</v>
      </c>
      <c r="L135" s="16">
        <v>25</v>
      </c>
      <c r="M135" s="15">
        <f t="shared" si="16"/>
        <v>2684.5</v>
      </c>
      <c r="N135" s="17">
        <f t="shared" si="14"/>
        <v>42315.5</v>
      </c>
    </row>
    <row r="136" spans="1:14" s="2" customFormat="1" ht="36" customHeight="1" x14ac:dyDescent="0.2">
      <c r="A136" s="71">
        <f t="shared" si="15"/>
        <v>124</v>
      </c>
      <c r="B136" s="43" t="s">
        <v>44</v>
      </c>
      <c r="C136" s="43" t="s">
        <v>95</v>
      </c>
      <c r="D136" s="43" t="s">
        <v>8</v>
      </c>
      <c r="E136" s="43" t="s">
        <v>94</v>
      </c>
      <c r="F136" s="15">
        <v>45000</v>
      </c>
      <c r="G136" s="16">
        <v>0</v>
      </c>
      <c r="H136" s="15">
        <v>45000</v>
      </c>
      <c r="I136" s="15">
        <f t="shared" si="11"/>
        <v>1291.5</v>
      </c>
      <c r="J136" s="15">
        <v>57.33</v>
      </c>
      <c r="K136" s="15">
        <f t="shared" si="12"/>
        <v>1368</v>
      </c>
      <c r="L136" s="16">
        <v>25</v>
      </c>
      <c r="M136" s="15">
        <f>I136+J136+K136+L136</f>
        <v>2741.83</v>
      </c>
      <c r="N136" s="17">
        <f t="shared" si="14"/>
        <v>42258.17</v>
      </c>
    </row>
    <row r="137" spans="1:14" s="2" customFormat="1" ht="36" customHeight="1" x14ac:dyDescent="0.2">
      <c r="A137" s="71">
        <f t="shared" si="15"/>
        <v>125</v>
      </c>
      <c r="B137" s="43" t="s">
        <v>7</v>
      </c>
      <c r="C137" s="43" t="s">
        <v>95</v>
      </c>
      <c r="D137" s="43" t="s">
        <v>140</v>
      </c>
      <c r="E137" s="43" t="s">
        <v>94</v>
      </c>
      <c r="F137" s="15">
        <v>150000</v>
      </c>
      <c r="G137" s="16">
        <v>0</v>
      </c>
      <c r="H137" s="15">
        <v>150000</v>
      </c>
      <c r="I137" s="15">
        <f t="shared" ref="I137:I161" si="31">F137*0.0287</f>
        <v>4305</v>
      </c>
      <c r="J137" s="15">
        <v>23981.99</v>
      </c>
      <c r="K137" s="15">
        <v>4098.53</v>
      </c>
      <c r="L137" s="16">
        <v>25</v>
      </c>
      <c r="M137" s="15">
        <f t="shared" si="16"/>
        <v>32410.52</v>
      </c>
      <c r="N137" s="17">
        <f t="shared" si="14"/>
        <v>117589.48</v>
      </c>
    </row>
    <row r="138" spans="1:14" s="2" customFormat="1" ht="36" customHeight="1" x14ac:dyDescent="0.2">
      <c r="A138" s="71">
        <f t="shared" si="15"/>
        <v>126</v>
      </c>
      <c r="B138" s="43" t="s">
        <v>268</v>
      </c>
      <c r="C138" s="43" t="s">
        <v>95</v>
      </c>
      <c r="D138" s="43" t="s">
        <v>17</v>
      </c>
      <c r="E138" s="43" t="s">
        <v>97</v>
      </c>
      <c r="F138" s="15">
        <v>35000</v>
      </c>
      <c r="G138" s="16">
        <v>0</v>
      </c>
      <c r="H138" s="15">
        <v>35000</v>
      </c>
      <c r="I138" s="15">
        <f t="shared" si="31"/>
        <v>1004.5</v>
      </c>
      <c r="J138" s="15">
        <v>0</v>
      </c>
      <c r="K138" s="15">
        <f t="shared" ref="K138:K161" si="32">F138*0.0304</f>
        <v>1064</v>
      </c>
      <c r="L138" s="15">
        <v>25</v>
      </c>
      <c r="M138" s="15">
        <f t="shared" si="16"/>
        <v>2093.5</v>
      </c>
      <c r="N138" s="17">
        <f t="shared" si="14"/>
        <v>32906.5</v>
      </c>
    </row>
    <row r="139" spans="1:14" s="2" customFormat="1" ht="36" customHeight="1" x14ac:dyDescent="0.2">
      <c r="A139" s="71">
        <f t="shared" si="15"/>
        <v>127</v>
      </c>
      <c r="B139" s="43" t="s">
        <v>273</v>
      </c>
      <c r="C139" s="43" t="s">
        <v>95</v>
      </c>
      <c r="D139" s="43" t="s">
        <v>8</v>
      </c>
      <c r="E139" s="43" t="s">
        <v>94</v>
      </c>
      <c r="F139" s="15">
        <v>45000</v>
      </c>
      <c r="G139" s="16">
        <v>0</v>
      </c>
      <c r="H139" s="15">
        <v>45000</v>
      </c>
      <c r="I139" s="15">
        <f t="shared" si="31"/>
        <v>1291.5</v>
      </c>
      <c r="J139" s="15">
        <v>969.81</v>
      </c>
      <c r="K139" s="15">
        <f t="shared" si="32"/>
        <v>1368</v>
      </c>
      <c r="L139" s="15">
        <v>1215.1199999999999</v>
      </c>
      <c r="M139" s="15">
        <f>I139+J139+K139+L139</f>
        <v>4844.43</v>
      </c>
      <c r="N139" s="17">
        <f t="shared" si="14"/>
        <v>40155.57</v>
      </c>
    </row>
    <row r="140" spans="1:14" s="2" customFormat="1" ht="36" customHeight="1" x14ac:dyDescent="0.2">
      <c r="A140" s="71">
        <f t="shared" si="15"/>
        <v>128</v>
      </c>
      <c r="B140" s="43" t="s">
        <v>118</v>
      </c>
      <c r="C140" s="43" t="s">
        <v>95</v>
      </c>
      <c r="D140" s="43" t="s">
        <v>119</v>
      </c>
      <c r="E140" s="43" t="s">
        <v>97</v>
      </c>
      <c r="F140" s="15">
        <v>45000</v>
      </c>
      <c r="G140" s="16">
        <v>0</v>
      </c>
      <c r="H140" s="15">
        <v>45000</v>
      </c>
      <c r="I140" s="15">
        <f>F140*0.0287</f>
        <v>1291.5</v>
      </c>
      <c r="J140" s="15">
        <v>0</v>
      </c>
      <c r="K140" s="15">
        <f>F140*0.0304</f>
        <v>1368</v>
      </c>
      <c r="L140" s="16">
        <v>25</v>
      </c>
      <c r="M140" s="15">
        <f>I140+J140+K140+L140</f>
        <v>2684.5</v>
      </c>
      <c r="N140" s="17">
        <f>H140-M140</f>
        <v>42315.5</v>
      </c>
    </row>
    <row r="141" spans="1:14" s="2" customFormat="1" ht="36" customHeight="1" x14ac:dyDescent="0.2">
      <c r="A141" s="71">
        <f t="shared" si="15"/>
        <v>129</v>
      </c>
      <c r="B141" s="43" t="s">
        <v>114</v>
      </c>
      <c r="C141" s="43" t="s">
        <v>102</v>
      </c>
      <c r="D141" s="43" t="s">
        <v>17</v>
      </c>
      <c r="E141" s="43" t="s">
        <v>94</v>
      </c>
      <c r="F141" s="15">
        <v>35000</v>
      </c>
      <c r="G141" s="16">
        <v>0</v>
      </c>
      <c r="H141" s="15">
        <v>35000</v>
      </c>
      <c r="I141" s="15">
        <f t="shared" si="31"/>
        <v>1004.5</v>
      </c>
      <c r="J141" s="15">
        <v>0</v>
      </c>
      <c r="K141" s="15">
        <f t="shared" si="32"/>
        <v>1064</v>
      </c>
      <c r="L141" s="16">
        <v>25</v>
      </c>
      <c r="M141" s="15">
        <f t="shared" si="16"/>
        <v>2093.5</v>
      </c>
      <c r="N141" s="17">
        <f t="shared" si="14"/>
        <v>32906.5</v>
      </c>
    </row>
    <row r="142" spans="1:14" s="2" customFormat="1" ht="36" customHeight="1" x14ac:dyDescent="0.2">
      <c r="A142" s="71">
        <f t="shared" si="15"/>
        <v>130</v>
      </c>
      <c r="B142" s="43" t="s">
        <v>28</v>
      </c>
      <c r="C142" s="43" t="s">
        <v>102</v>
      </c>
      <c r="D142" s="43" t="s">
        <v>145</v>
      </c>
      <c r="E142" s="43" t="s">
        <v>94</v>
      </c>
      <c r="F142" s="15">
        <v>110000</v>
      </c>
      <c r="G142" s="16">
        <v>0</v>
      </c>
      <c r="H142" s="15">
        <v>110000</v>
      </c>
      <c r="I142" s="15">
        <f t="shared" si="31"/>
        <v>3157</v>
      </c>
      <c r="J142" s="15">
        <v>13862.56</v>
      </c>
      <c r="K142" s="15">
        <f t="shared" si="32"/>
        <v>3344</v>
      </c>
      <c r="L142" s="15">
        <v>2405.2399999999998</v>
      </c>
      <c r="M142" s="15">
        <f t="shared" si="16"/>
        <v>22768.799999999996</v>
      </c>
      <c r="N142" s="17">
        <f t="shared" si="14"/>
        <v>87231.200000000012</v>
      </c>
    </row>
    <row r="143" spans="1:14" s="2" customFormat="1" ht="36" customHeight="1" x14ac:dyDescent="0.2">
      <c r="A143" s="71">
        <f t="shared" si="15"/>
        <v>131</v>
      </c>
      <c r="B143" s="43" t="s">
        <v>34</v>
      </c>
      <c r="C143" s="43" t="s">
        <v>102</v>
      </c>
      <c r="D143" s="43" t="s">
        <v>35</v>
      </c>
      <c r="E143" s="43" t="s">
        <v>97</v>
      </c>
      <c r="F143" s="15">
        <v>45000</v>
      </c>
      <c r="G143" s="16">
        <v>0</v>
      </c>
      <c r="H143" s="15">
        <v>45000</v>
      </c>
      <c r="I143" s="15">
        <f t="shared" si="31"/>
        <v>1291.5</v>
      </c>
      <c r="J143" s="15">
        <v>0</v>
      </c>
      <c r="K143" s="15">
        <f t="shared" si="32"/>
        <v>1368</v>
      </c>
      <c r="L143" s="16">
        <v>25</v>
      </c>
      <c r="M143" s="15">
        <f t="shared" si="16"/>
        <v>2684.5</v>
      </c>
      <c r="N143" s="17">
        <f t="shared" si="14"/>
        <v>42315.5</v>
      </c>
    </row>
    <row r="144" spans="1:14" s="2" customFormat="1" ht="36" customHeight="1" x14ac:dyDescent="0.2">
      <c r="A144" s="71">
        <f t="shared" si="15"/>
        <v>132</v>
      </c>
      <c r="B144" s="43" t="s">
        <v>39</v>
      </c>
      <c r="C144" s="43" t="s">
        <v>102</v>
      </c>
      <c r="D144" s="43" t="s">
        <v>144</v>
      </c>
      <c r="E144" s="43" t="s">
        <v>97</v>
      </c>
      <c r="F144" s="15">
        <v>45000</v>
      </c>
      <c r="G144" s="16">
        <v>0</v>
      </c>
      <c r="H144" s="15">
        <v>45000</v>
      </c>
      <c r="I144" s="15">
        <f t="shared" si="31"/>
        <v>1291.5</v>
      </c>
      <c r="J144" s="15">
        <v>0</v>
      </c>
      <c r="K144" s="15">
        <f t="shared" si="32"/>
        <v>1368</v>
      </c>
      <c r="L144" s="16">
        <v>25</v>
      </c>
      <c r="M144" s="15">
        <f t="shared" si="16"/>
        <v>2684.5</v>
      </c>
      <c r="N144" s="17">
        <f t="shared" ref="N144:N161" si="33">H144-M144</f>
        <v>42315.5</v>
      </c>
    </row>
    <row r="145" spans="1:14" s="2" customFormat="1" ht="36" customHeight="1" x14ac:dyDescent="0.2">
      <c r="A145" s="71">
        <f t="shared" ref="A145:A161" si="34">A144+1</f>
        <v>133</v>
      </c>
      <c r="B145" s="43" t="s">
        <v>158</v>
      </c>
      <c r="C145" s="43" t="s">
        <v>102</v>
      </c>
      <c r="D145" s="43" t="s">
        <v>232</v>
      </c>
      <c r="E145" s="43" t="s">
        <v>97</v>
      </c>
      <c r="F145" s="15">
        <v>40000</v>
      </c>
      <c r="G145" s="16">
        <v>0</v>
      </c>
      <c r="H145" s="15">
        <v>40000</v>
      </c>
      <c r="I145" s="15">
        <f t="shared" si="31"/>
        <v>1148</v>
      </c>
      <c r="J145" s="16">
        <v>0</v>
      </c>
      <c r="K145" s="15">
        <f t="shared" si="32"/>
        <v>1216</v>
      </c>
      <c r="L145" s="16">
        <v>25</v>
      </c>
      <c r="M145" s="15">
        <f t="shared" ref="M145" si="35">I145+J145+K145+L145</f>
        <v>2389</v>
      </c>
      <c r="N145" s="17">
        <f t="shared" si="33"/>
        <v>37611</v>
      </c>
    </row>
    <row r="146" spans="1:14" s="2" customFormat="1" ht="36" customHeight="1" x14ac:dyDescent="0.2">
      <c r="A146" s="71">
        <f t="shared" si="34"/>
        <v>134</v>
      </c>
      <c r="B146" s="43" t="s">
        <v>161</v>
      </c>
      <c r="C146" s="43" t="s">
        <v>102</v>
      </c>
      <c r="D146" s="43" t="s">
        <v>232</v>
      </c>
      <c r="E146" s="43" t="s">
        <v>97</v>
      </c>
      <c r="F146" s="15">
        <v>40000</v>
      </c>
      <c r="G146" s="16">
        <v>0</v>
      </c>
      <c r="H146" s="15">
        <v>40000</v>
      </c>
      <c r="I146" s="15">
        <f t="shared" si="31"/>
        <v>1148</v>
      </c>
      <c r="J146" s="16">
        <v>442.65</v>
      </c>
      <c r="K146" s="15">
        <f t="shared" si="32"/>
        <v>1216</v>
      </c>
      <c r="L146" s="16">
        <v>25</v>
      </c>
      <c r="M146" s="15">
        <f t="shared" ref="M146" si="36">I146+J146+K146+L146</f>
        <v>2831.65</v>
      </c>
      <c r="N146" s="17">
        <f t="shared" si="33"/>
        <v>37168.35</v>
      </c>
    </row>
    <row r="147" spans="1:14" s="2" customFormat="1" ht="36" customHeight="1" x14ac:dyDescent="0.2">
      <c r="A147" s="71">
        <f t="shared" si="34"/>
        <v>135</v>
      </c>
      <c r="B147" s="43" t="s">
        <v>48</v>
      </c>
      <c r="C147" s="43" t="s">
        <v>102</v>
      </c>
      <c r="D147" s="43" t="s">
        <v>16</v>
      </c>
      <c r="E147" s="43" t="s">
        <v>97</v>
      </c>
      <c r="F147" s="15">
        <v>45000</v>
      </c>
      <c r="G147" s="16">
        <v>0</v>
      </c>
      <c r="H147" s="15">
        <v>45000</v>
      </c>
      <c r="I147" s="15">
        <f t="shared" si="31"/>
        <v>1291.5</v>
      </c>
      <c r="J147" s="15">
        <v>0</v>
      </c>
      <c r="K147" s="15">
        <f t="shared" si="32"/>
        <v>1368</v>
      </c>
      <c r="L147" s="15">
        <v>1215.1199999999999</v>
      </c>
      <c r="M147" s="15">
        <f t="shared" si="16"/>
        <v>3874.62</v>
      </c>
      <c r="N147" s="17">
        <f t="shared" si="33"/>
        <v>41125.379999999997</v>
      </c>
    </row>
    <row r="148" spans="1:14" s="2" customFormat="1" ht="36" customHeight="1" x14ac:dyDescent="0.2">
      <c r="A148" s="71">
        <f t="shared" si="34"/>
        <v>136</v>
      </c>
      <c r="B148" s="53" t="s">
        <v>164</v>
      </c>
      <c r="C148" s="43" t="s">
        <v>142</v>
      </c>
      <c r="D148" s="43" t="s">
        <v>165</v>
      </c>
      <c r="E148" s="43" t="s">
        <v>94</v>
      </c>
      <c r="F148" s="15">
        <f>45000</f>
        <v>45000</v>
      </c>
      <c r="G148" s="16">
        <v>0</v>
      </c>
      <c r="H148" s="15">
        <f>45000</f>
        <v>45000</v>
      </c>
      <c r="I148" s="15">
        <f t="shared" si="31"/>
        <v>1291.5</v>
      </c>
      <c r="J148" s="15">
        <v>0</v>
      </c>
      <c r="K148" s="15">
        <f t="shared" si="32"/>
        <v>1368</v>
      </c>
      <c r="L148" s="15">
        <v>25</v>
      </c>
      <c r="M148" s="15">
        <f t="shared" si="16"/>
        <v>2684.5</v>
      </c>
      <c r="N148" s="17">
        <f t="shared" si="33"/>
        <v>42315.5</v>
      </c>
    </row>
    <row r="149" spans="1:14" s="2" customFormat="1" ht="36" customHeight="1" x14ac:dyDescent="0.2">
      <c r="A149" s="71">
        <f t="shared" si="34"/>
        <v>137</v>
      </c>
      <c r="B149" s="53" t="s">
        <v>166</v>
      </c>
      <c r="C149" s="43" t="s">
        <v>142</v>
      </c>
      <c r="D149" s="43" t="s">
        <v>167</v>
      </c>
      <c r="E149" s="43" t="s">
        <v>94</v>
      </c>
      <c r="F149" s="15">
        <v>45000</v>
      </c>
      <c r="G149" s="16">
        <v>0</v>
      </c>
      <c r="H149" s="15">
        <v>45000</v>
      </c>
      <c r="I149" s="15">
        <f t="shared" si="31"/>
        <v>1291.5</v>
      </c>
      <c r="J149" s="15">
        <v>0</v>
      </c>
      <c r="K149" s="15">
        <f t="shared" si="32"/>
        <v>1368</v>
      </c>
      <c r="L149" s="15">
        <v>25</v>
      </c>
      <c r="M149" s="15">
        <f t="shared" si="16"/>
        <v>2684.5</v>
      </c>
      <c r="N149" s="17">
        <f t="shared" si="33"/>
        <v>42315.5</v>
      </c>
    </row>
    <row r="150" spans="1:14" s="2" customFormat="1" ht="36" customHeight="1" x14ac:dyDescent="0.2">
      <c r="A150" s="71">
        <f t="shared" si="34"/>
        <v>138</v>
      </c>
      <c r="B150" s="43" t="s">
        <v>20</v>
      </c>
      <c r="C150" s="43" t="s">
        <v>142</v>
      </c>
      <c r="D150" s="43" t="s">
        <v>21</v>
      </c>
      <c r="E150" s="43" t="s">
        <v>94</v>
      </c>
      <c r="F150" s="15">
        <v>45000</v>
      </c>
      <c r="G150" s="16">
        <v>0</v>
      </c>
      <c r="H150" s="15">
        <v>45000</v>
      </c>
      <c r="I150" s="15">
        <f t="shared" si="31"/>
        <v>1291.5</v>
      </c>
      <c r="J150" s="15">
        <v>0</v>
      </c>
      <c r="K150" s="15">
        <f t="shared" si="32"/>
        <v>1368</v>
      </c>
      <c r="L150" s="16">
        <v>25</v>
      </c>
      <c r="M150" s="15">
        <f t="shared" si="16"/>
        <v>2684.5</v>
      </c>
      <c r="N150" s="17">
        <f t="shared" si="33"/>
        <v>42315.5</v>
      </c>
    </row>
    <row r="151" spans="1:14" s="2" customFormat="1" ht="36" customHeight="1" x14ac:dyDescent="0.2">
      <c r="A151" s="71">
        <f t="shared" si="34"/>
        <v>139</v>
      </c>
      <c r="B151" s="43" t="s">
        <v>23</v>
      </c>
      <c r="C151" s="43" t="s">
        <v>142</v>
      </c>
      <c r="D151" s="43" t="s">
        <v>22</v>
      </c>
      <c r="E151" s="43" t="s">
        <v>99</v>
      </c>
      <c r="F151" s="15">
        <v>16500</v>
      </c>
      <c r="G151" s="16">
        <v>0</v>
      </c>
      <c r="H151" s="15">
        <v>16500</v>
      </c>
      <c r="I151" s="15">
        <f t="shared" si="31"/>
        <v>473.55</v>
      </c>
      <c r="J151" s="16">
        <v>0</v>
      </c>
      <c r="K151" s="15">
        <f t="shared" si="32"/>
        <v>501.6</v>
      </c>
      <c r="L151" s="16">
        <v>25</v>
      </c>
      <c r="M151" s="15">
        <f t="shared" si="16"/>
        <v>1000.1500000000001</v>
      </c>
      <c r="N151" s="17">
        <f t="shared" si="33"/>
        <v>15499.85</v>
      </c>
    </row>
    <row r="152" spans="1:14" s="2" customFormat="1" ht="30.75" customHeight="1" x14ac:dyDescent="0.2">
      <c r="A152" s="71">
        <f t="shared" si="34"/>
        <v>140</v>
      </c>
      <c r="B152" s="43" t="s">
        <v>24</v>
      </c>
      <c r="C152" s="43" t="s">
        <v>142</v>
      </c>
      <c r="D152" s="43" t="s">
        <v>143</v>
      </c>
      <c r="E152" s="43" t="s">
        <v>94</v>
      </c>
      <c r="F152" s="15">
        <v>150000</v>
      </c>
      <c r="G152" s="16">
        <v>0</v>
      </c>
      <c r="H152" s="15">
        <v>150000</v>
      </c>
      <c r="I152" s="15">
        <f t="shared" si="31"/>
        <v>4305</v>
      </c>
      <c r="J152" s="15">
        <v>23089.4</v>
      </c>
      <c r="K152" s="15">
        <v>4098.53</v>
      </c>
      <c r="L152" s="15">
        <v>3595.36</v>
      </c>
      <c r="M152" s="15">
        <f t="shared" si="16"/>
        <v>35088.29</v>
      </c>
      <c r="N152" s="17">
        <f t="shared" si="33"/>
        <v>114911.70999999999</v>
      </c>
    </row>
    <row r="153" spans="1:14" s="2" customFormat="1" ht="36" customHeight="1" x14ac:dyDescent="0.2">
      <c r="A153" s="71">
        <f t="shared" si="34"/>
        <v>141</v>
      </c>
      <c r="B153" s="43" t="s">
        <v>26</v>
      </c>
      <c r="C153" s="43" t="s">
        <v>142</v>
      </c>
      <c r="D153" s="43" t="s">
        <v>11</v>
      </c>
      <c r="E153" s="43" t="s">
        <v>99</v>
      </c>
      <c r="F153" s="15">
        <v>22000</v>
      </c>
      <c r="G153" s="16">
        <v>0</v>
      </c>
      <c r="H153" s="15">
        <v>22000</v>
      </c>
      <c r="I153" s="15">
        <f t="shared" si="31"/>
        <v>631.4</v>
      </c>
      <c r="J153" s="16">
        <v>0</v>
      </c>
      <c r="K153" s="15">
        <f t="shared" si="32"/>
        <v>668.8</v>
      </c>
      <c r="L153" s="16">
        <v>25</v>
      </c>
      <c r="M153" s="15">
        <f t="shared" si="16"/>
        <v>1325.1999999999998</v>
      </c>
      <c r="N153" s="17">
        <f t="shared" si="33"/>
        <v>20674.8</v>
      </c>
    </row>
    <row r="154" spans="1:14" s="2" customFormat="1" ht="36" customHeight="1" x14ac:dyDescent="0.2">
      <c r="A154" s="71">
        <f t="shared" si="34"/>
        <v>142</v>
      </c>
      <c r="B154" s="43" t="s">
        <v>196</v>
      </c>
      <c r="C154" s="43" t="s">
        <v>142</v>
      </c>
      <c r="D154" s="43" t="s">
        <v>27</v>
      </c>
      <c r="E154" s="43" t="s">
        <v>97</v>
      </c>
      <c r="F154" s="15">
        <v>75000</v>
      </c>
      <c r="G154" s="16">
        <v>0</v>
      </c>
      <c r="H154" s="15">
        <v>75000</v>
      </c>
      <c r="I154" s="15">
        <f t="shared" si="31"/>
        <v>2152.5</v>
      </c>
      <c r="J154" s="15">
        <v>6309.38</v>
      </c>
      <c r="K154" s="15">
        <f t="shared" si="32"/>
        <v>2280</v>
      </c>
      <c r="L154" s="16">
        <v>25</v>
      </c>
      <c r="M154" s="15">
        <f t="shared" si="16"/>
        <v>10766.880000000001</v>
      </c>
      <c r="N154" s="17">
        <f t="shared" si="33"/>
        <v>64233.119999999995</v>
      </c>
    </row>
    <row r="155" spans="1:14" s="2" customFormat="1" ht="36" customHeight="1" x14ac:dyDescent="0.2">
      <c r="A155" s="71">
        <f t="shared" si="34"/>
        <v>143</v>
      </c>
      <c r="B155" s="43" t="s">
        <v>267</v>
      </c>
      <c r="C155" s="43" t="s">
        <v>142</v>
      </c>
      <c r="D155" s="43" t="s">
        <v>17</v>
      </c>
      <c r="E155" s="43" t="s">
        <v>97</v>
      </c>
      <c r="F155" s="15">
        <v>35000</v>
      </c>
      <c r="G155" s="16">
        <v>0</v>
      </c>
      <c r="H155" s="15">
        <v>35000</v>
      </c>
      <c r="I155" s="15">
        <f t="shared" si="31"/>
        <v>1004.5</v>
      </c>
      <c r="J155" s="15">
        <v>0</v>
      </c>
      <c r="K155" s="15">
        <f t="shared" si="32"/>
        <v>1064</v>
      </c>
      <c r="L155" s="15">
        <v>25</v>
      </c>
      <c r="M155" s="15">
        <f t="shared" si="16"/>
        <v>2093.5</v>
      </c>
      <c r="N155" s="17">
        <f t="shared" si="33"/>
        <v>32906.5</v>
      </c>
    </row>
    <row r="156" spans="1:14" s="2" customFormat="1" ht="36" customHeight="1" x14ac:dyDescent="0.2">
      <c r="A156" s="71">
        <f t="shared" si="34"/>
        <v>144</v>
      </c>
      <c r="B156" s="43" t="s">
        <v>287</v>
      </c>
      <c r="C156" s="43" t="s">
        <v>142</v>
      </c>
      <c r="D156" s="43" t="s">
        <v>17</v>
      </c>
      <c r="E156" s="43" t="s">
        <v>97</v>
      </c>
      <c r="F156" s="15">
        <v>30000</v>
      </c>
      <c r="G156" s="16">
        <v>0</v>
      </c>
      <c r="H156" s="15">
        <v>30000</v>
      </c>
      <c r="I156" s="15">
        <f t="shared" si="31"/>
        <v>861</v>
      </c>
      <c r="J156" s="15">
        <v>0</v>
      </c>
      <c r="K156" s="15">
        <f t="shared" si="32"/>
        <v>912</v>
      </c>
      <c r="L156" s="15">
        <v>25</v>
      </c>
      <c r="M156" s="15">
        <f t="shared" si="16"/>
        <v>1798</v>
      </c>
      <c r="N156" s="17">
        <f t="shared" si="33"/>
        <v>28202</v>
      </c>
    </row>
    <row r="157" spans="1:14" s="2" customFormat="1" ht="36" customHeight="1" x14ac:dyDescent="0.2">
      <c r="A157" s="71">
        <f t="shared" si="34"/>
        <v>145</v>
      </c>
      <c r="B157" s="43" t="s">
        <v>155</v>
      </c>
      <c r="C157" s="43" t="s">
        <v>222</v>
      </c>
      <c r="D157" s="43" t="s">
        <v>223</v>
      </c>
      <c r="E157" s="43" t="s">
        <v>97</v>
      </c>
      <c r="F157" s="15">
        <v>70000</v>
      </c>
      <c r="G157" s="16">
        <v>0</v>
      </c>
      <c r="H157" s="15">
        <v>70000</v>
      </c>
      <c r="I157" s="15">
        <f t="shared" si="31"/>
        <v>2009</v>
      </c>
      <c r="J157" s="15">
        <v>5368.48</v>
      </c>
      <c r="K157" s="15">
        <f t="shared" si="32"/>
        <v>2128</v>
      </c>
      <c r="L157" s="16">
        <v>25</v>
      </c>
      <c r="M157" s="15">
        <f t="shared" ref="M157:M158" si="37">I157+J157+K157+L157</f>
        <v>9530.48</v>
      </c>
      <c r="N157" s="17">
        <f t="shared" si="33"/>
        <v>60469.520000000004</v>
      </c>
    </row>
    <row r="158" spans="1:14" s="2" customFormat="1" ht="36" customHeight="1" x14ac:dyDescent="0.2">
      <c r="A158" s="71">
        <f t="shared" si="34"/>
        <v>146</v>
      </c>
      <c r="B158" s="43" t="s">
        <v>263</v>
      </c>
      <c r="C158" s="43" t="s">
        <v>222</v>
      </c>
      <c r="D158" s="43" t="s">
        <v>17</v>
      </c>
      <c r="E158" s="43" t="s">
        <v>97</v>
      </c>
      <c r="F158" s="15">
        <v>35000</v>
      </c>
      <c r="G158" s="16">
        <v>0</v>
      </c>
      <c r="H158" s="15">
        <v>35000</v>
      </c>
      <c r="I158" s="15">
        <f t="shared" si="31"/>
        <v>1004.5</v>
      </c>
      <c r="J158" s="15">
        <v>0</v>
      </c>
      <c r="K158" s="15">
        <f t="shared" si="32"/>
        <v>1064</v>
      </c>
      <c r="L158" s="15">
        <v>25</v>
      </c>
      <c r="M158" s="15">
        <f t="shared" si="37"/>
        <v>2093.5</v>
      </c>
      <c r="N158" s="17">
        <f t="shared" si="33"/>
        <v>32906.5</v>
      </c>
    </row>
    <row r="159" spans="1:14" s="2" customFormat="1" ht="36" customHeight="1" x14ac:dyDescent="0.2">
      <c r="A159" s="71">
        <f t="shared" si="34"/>
        <v>147</v>
      </c>
      <c r="B159" s="43" t="s">
        <v>111</v>
      </c>
      <c r="C159" s="43" t="s">
        <v>222</v>
      </c>
      <c r="D159" s="43" t="s">
        <v>235</v>
      </c>
      <c r="E159" s="43" t="s">
        <v>97</v>
      </c>
      <c r="F159" s="15">
        <v>35000</v>
      </c>
      <c r="G159" s="16">
        <v>0</v>
      </c>
      <c r="H159" s="15">
        <v>35000</v>
      </c>
      <c r="I159" s="15">
        <f>F159*0.0287</f>
        <v>1004.5</v>
      </c>
      <c r="J159" s="16">
        <v>0</v>
      </c>
      <c r="K159" s="15">
        <f>F159*0.0304</f>
        <v>1064</v>
      </c>
      <c r="L159" s="16">
        <v>25</v>
      </c>
      <c r="M159" s="15">
        <f>I159+J159+K159+L159</f>
        <v>2093.5</v>
      </c>
      <c r="N159" s="17">
        <f>H159-M159</f>
        <v>32906.5</v>
      </c>
    </row>
    <row r="160" spans="1:14" s="2" customFormat="1" ht="36" customHeight="1" x14ac:dyDescent="0.2">
      <c r="A160" s="71">
        <f t="shared" si="34"/>
        <v>148</v>
      </c>
      <c r="B160" s="43" t="s">
        <v>224</v>
      </c>
      <c r="C160" s="43" t="s">
        <v>162</v>
      </c>
      <c r="D160" s="43" t="s">
        <v>223</v>
      </c>
      <c r="E160" s="43" t="s">
        <v>97</v>
      </c>
      <c r="F160" s="15">
        <v>70000</v>
      </c>
      <c r="G160" s="16">
        <v>0</v>
      </c>
      <c r="H160" s="15">
        <v>70000</v>
      </c>
      <c r="I160" s="15">
        <f t="shared" si="31"/>
        <v>2009</v>
      </c>
      <c r="J160" s="15">
        <v>5368.48</v>
      </c>
      <c r="K160" s="15">
        <f t="shared" si="32"/>
        <v>2128</v>
      </c>
      <c r="L160" s="16">
        <v>25</v>
      </c>
      <c r="M160" s="15">
        <f t="shared" ref="M160" si="38">I160+J160+K160+L160</f>
        <v>9530.48</v>
      </c>
      <c r="N160" s="17">
        <f t="shared" si="33"/>
        <v>60469.520000000004</v>
      </c>
    </row>
    <row r="161" spans="1:14" s="2" customFormat="1" ht="36" customHeight="1" x14ac:dyDescent="0.2">
      <c r="A161" s="71">
        <f t="shared" si="34"/>
        <v>149</v>
      </c>
      <c r="B161" s="43" t="s">
        <v>180</v>
      </c>
      <c r="C161" s="43" t="s">
        <v>162</v>
      </c>
      <c r="D161" s="43" t="s">
        <v>17</v>
      </c>
      <c r="E161" s="43" t="s">
        <v>97</v>
      </c>
      <c r="F161" s="15">
        <v>35000</v>
      </c>
      <c r="G161" s="16">
        <v>0</v>
      </c>
      <c r="H161" s="15">
        <v>35000</v>
      </c>
      <c r="I161" s="15">
        <f t="shared" si="31"/>
        <v>1004.5</v>
      </c>
      <c r="J161" s="16">
        <v>0</v>
      </c>
      <c r="K161" s="15">
        <f t="shared" si="32"/>
        <v>1064</v>
      </c>
      <c r="L161" s="16">
        <v>25</v>
      </c>
      <c r="M161" s="15">
        <f t="shared" si="16"/>
        <v>2093.5</v>
      </c>
      <c r="N161" s="17">
        <f t="shared" si="33"/>
        <v>32906.5</v>
      </c>
    </row>
    <row r="162" spans="1:14" s="2" customFormat="1" ht="36.75" customHeight="1" thickBot="1" x14ac:dyDescent="0.3">
      <c r="A162" s="72"/>
      <c r="B162" s="73" t="s">
        <v>139</v>
      </c>
      <c r="C162" s="73"/>
      <c r="D162" s="73"/>
      <c r="E162" s="73"/>
      <c r="F162" s="49">
        <f t="shared" ref="F162:M162" si="39">SUM(F13:F161)</f>
        <v>7634933</v>
      </c>
      <c r="G162" s="49">
        <f t="shared" si="39"/>
        <v>0</v>
      </c>
      <c r="H162" s="49">
        <f t="shared" si="39"/>
        <v>7634933</v>
      </c>
      <c r="I162" s="49">
        <f t="shared" si="39"/>
        <v>219122.57709999991</v>
      </c>
      <c r="J162" s="49">
        <f t="shared" si="39"/>
        <v>450065.15999999992</v>
      </c>
      <c r="K162" s="49">
        <f t="shared" si="39"/>
        <v>229378.35</v>
      </c>
      <c r="L162" s="49">
        <f t="shared" si="39"/>
        <v>54190.68</v>
      </c>
      <c r="M162" s="49">
        <f t="shared" si="39"/>
        <v>952756.76710000017</v>
      </c>
      <c r="N162" s="50">
        <f>SUM(N13:N161)</f>
        <v>6682176.2328999983</v>
      </c>
    </row>
    <row r="163" spans="1:14" s="2" customFormat="1" ht="36" customHeight="1" x14ac:dyDescent="0.2">
      <c r="A163" s="4"/>
      <c r="B163"/>
      <c r="C163"/>
      <c r="D163"/>
      <c r="E163" s="4"/>
      <c r="F163" s="38"/>
      <c r="G163"/>
      <c r="H163"/>
      <c r="I163" s="38"/>
      <c r="J163"/>
      <c r="K163" s="38"/>
      <c r="L163" s="38"/>
      <c r="M163" s="38"/>
      <c r="N163" s="38"/>
    </row>
    <row r="164" spans="1:14" s="2" customFormat="1" ht="36" customHeight="1" x14ac:dyDescent="0.2">
      <c r="A164" s="4"/>
      <c r="B164"/>
      <c r="C164"/>
      <c r="D164"/>
      <c r="E164" s="4"/>
      <c r="F164"/>
      <c r="G164"/>
      <c r="H164"/>
      <c r="I164"/>
      <c r="J164"/>
      <c r="K164"/>
      <c r="L164"/>
      <c r="M164" s="38"/>
      <c r="N164" s="38"/>
    </row>
    <row r="165" spans="1:14" s="2" customFormat="1" ht="36" customHeight="1" x14ac:dyDescent="0.2">
      <c r="A165" s="4"/>
      <c r="B165"/>
      <c r="C165"/>
      <c r="D165"/>
      <c r="E165" s="4"/>
      <c r="F165"/>
      <c r="G165"/>
      <c r="H165"/>
      <c r="I165"/>
      <c r="J165"/>
      <c r="K165"/>
      <c r="L165"/>
      <c r="M165"/>
      <c r="N165"/>
    </row>
    <row r="166" spans="1:14" ht="36" customHeight="1" x14ac:dyDescent="0.2"/>
    <row r="167" spans="1:14" ht="21.75" customHeight="1" x14ac:dyDescent="0.2"/>
    <row r="168" spans="1:14" ht="21.75" customHeight="1" x14ac:dyDescent="0.2"/>
    <row r="169" spans="1:14" ht="21.75" customHeight="1" x14ac:dyDescent="0.2"/>
    <row r="170" spans="1:14" ht="21.75" customHeight="1" x14ac:dyDescent="0.2"/>
    <row r="171" spans="1:14" ht="21.75" customHeight="1" x14ac:dyDescent="0.2"/>
    <row r="172" spans="1:14" ht="21.75" customHeight="1" x14ac:dyDescent="0.2"/>
    <row r="173" spans="1:14" ht="21.75" customHeight="1" x14ac:dyDescent="0.2"/>
    <row r="174" spans="1:14" ht="21.75" customHeight="1" x14ac:dyDescent="0.2"/>
    <row r="175" spans="1:14" ht="21.75" customHeight="1" x14ac:dyDescent="0.2">
      <c r="F175" s="38"/>
      <c r="G175" s="38"/>
      <c r="H175" s="38"/>
      <c r="I175" s="38"/>
      <c r="J175" s="38"/>
      <c r="K175" s="38"/>
      <c r="L175" s="38"/>
      <c r="M175" s="38"/>
      <c r="N175" s="38"/>
    </row>
    <row r="176" spans="1:14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spans="1:14" ht="21.75" customHeight="1" x14ac:dyDescent="0.2"/>
    <row r="194" spans="1:14" ht="21.75" customHeight="1" x14ac:dyDescent="0.2"/>
    <row r="195" spans="1:14" ht="21.75" customHeight="1" x14ac:dyDescent="0.2"/>
    <row r="196" spans="1:14" ht="21.75" customHeight="1" x14ac:dyDescent="0.2"/>
    <row r="197" spans="1:14" ht="21.75" customHeight="1" x14ac:dyDescent="0.2"/>
    <row r="198" spans="1:14" ht="21.75" customHeight="1" x14ac:dyDescent="0.2"/>
    <row r="201" spans="1:14" x14ac:dyDescent="0.2">
      <c r="A201" s="9"/>
      <c r="B201" s="2"/>
      <c r="C201" s="2"/>
      <c r="D201" s="2"/>
      <c r="E201" s="9"/>
      <c r="F201" s="2"/>
      <c r="G201" s="2"/>
      <c r="H201" s="2"/>
      <c r="I201" s="2"/>
      <c r="J201" s="2"/>
      <c r="K201" s="2"/>
      <c r="L201" s="2"/>
      <c r="M201" s="2"/>
      <c r="N201" s="2"/>
    </row>
    <row r="202" spans="1:14" x14ac:dyDescent="0.2">
      <c r="A202" s="9"/>
      <c r="B202" s="2"/>
      <c r="C202" s="2"/>
      <c r="D202" s="2"/>
      <c r="E202" s="9"/>
      <c r="F202" s="2"/>
      <c r="G202" s="2"/>
      <c r="H202" s="2"/>
      <c r="I202" s="2"/>
      <c r="J202" s="2"/>
      <c r="K202" s="2"/>
      <c r="L202" s="2"/>
      <c r="M202" s="2"/>
      <c r="N202" s="2"/>
    </row>
    <row r="205" spans="1:14" s="2" customFormat="1" ht="36" customHeight="1" x14ac:dyDescent="0.2">
      <c r="A205" s="4"/>
      <c r="B205"/>
      <c r="C205"/>
      <c r="D205"/>
      <c r="E205" s="4"/>
      <c r="F205"/>
      <c r="G205"/>
      <c r="H205"/>
      <c r="I205"/>
      <c r="J205"/>
      <c r="K205"/>
      <c r="L205"/>
      <c r="M205"/>
      <c r="N205"/>
    </row>
    <row r="206" spans="1:14" s="2" customFormat="1" ht="36" customHeight="1" x14ac:dyDescent="0.2">
      <c r="A206" s="4"/>
      <c r="B206"/>
      <c r="C206"/>
      <c r="D206"/>
      <c r="E206" s="4"/>
      <c r="F206"/>
      <c r="G206"/>
      <c r="H206"/>
      <c r="I206"/>
      <c r="J206"/>
      <c r="K206"/>
      <c r="L206"/>
      <c r="M206"/>
      <c r="N206"/>
    </row>
    <row r="208" spans="1:14" ht="36" customHeight="1" x14ac:dyDescent="0.2"/>
    <row r="209" spans="1:14" ht="36" customHeight="1" x14ac:dyDescent="0.2"/>
    <row r="210" spans="1:14" ht="36" customHeight="1" x14ac:dyDescent="0.2"/>
    <row r="211" spans="1:14" ht="36" customHeight="1" x14ac:dyDescent="0.2"/>
    <row r="215" spans="1:14" x14ac:dyDescent="0.2">
      <c r="A215" s="8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</row>
    <row r="216" spans="1:14" x14ac:dyDescent="0.2">
      <c r="A216" s="8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</row>
    <row r="217" spans="1:14" x14ac:dyDescent="0.2">
      <c r="A217" s="8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</row>
    <row r="218" spans="1:14" x14ac:dyDescent="0.2">
      <c r="A218" s="8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</row>
    <row r="219" spans="1:14" s="6" customFormat="1" ht="36" customHeight="1" x14ac:dyDescent="0.2">
      <c r="A219" s="8"/>
    </row>
    <row r="220" spans="1:14" s="6" customFormat="1" ht="36" customHeight="1" x14ac:dyDescent="0.2">
      <c r="A220" s="8"/>
    </row>
    <row r="221" spans="1:14" s="6" customFormat="1" ht="36" customHeight="1" x14ac:dyDescent="0.2">
      <c r="A221" s="8"/>
    </row>
    <row r="222" spans="1:14" s="6" customFormat="1" ht="36" customHeight="1" x14ac:dyDescent="0.2">
      <c r="A222" s="8"/>
    </row>
    <row r="223" spans="1:14" s="6" customFormat="1" ht="36" customHeight="1" x14ac:dyDescent="0.2">
      <c r="A223" s="8"/>
    </row>
    <row r="224" spans="1:14" s="6" customFormat="1" ht="36" customHeight="1" x14ac:dyDescent="0.2">
      <c r="A224" s="8"/>
    </row>
    <row r="225" spans="1:14" s="6" customFormat="1" ht="36" customHeight="1" x14ac:dyDescent="0.2">
      <c r="A225" s="8"/>
    </row>
    <row r="226" spans="1:14" s="6" customFormat="1" ht="36" customHeight="1" x14ac:dyDescent="0.2">
      <c r="A226" s="8"/>
    </row>
    <row r="227" spans="1:14" s="6" customFormat="1" ht="36" customHeight="1" x14ac:dyDescent="0.2">
      <c r="A227" s="8"/>
    </row>
    <row r="228" spans="1:14" s="6" customFormat="1" ht="36" customHeight="1" x14ac:dyDescent="0.2">
      <c r="A228" s="8"/>
    </row>
    <row r="229" spans="1:14" s="6" customFormat="1" ht="36" customHeight="1" x14ac:dyDescent="0.2">
      <c r="A229" s="4"/>
      <c r="B229"/>
      <c r="C229"/>
      <c r="D229"/>
      <c r="E229" s="4"/>
      <c r="F229"/>
      <c r="G229"/>
      <c r="H229"/>
      <c r="I229"/>
      <c r="J229"/>
      <c r="K229"/>
      <c r="L229"/>
      <c r="M229"/>
      <c r="N229"/>
    </row>
    <row r="230" spans="1:14" s="6" customFormat="1" ht="36" customHeight="1" x14ac:dyDescent="0.2">
      <c r="A230" s="4"/>
      <c r="B230"/>
      <c r="C230"/>
      <c r="D230"/>
      <c r="E230" s="4"/>
      <c r="F230"/>
      <c r="G230"/>
      <c r="H230"/>
      <c r="I230"/>
      <c r="J230"/>
      <c r="K230"/>
      <c r="L230"/>
      <c r="M230"/>
      <c r="N230"/>
    </row>
    <row r="231" spans="1:14" s="6" customFormat="1" ht="36" customHeight="1" x14ac:dyDescent="0.2">
      <c r="A231" s="4"/>
      <c r="B231"/>
      <c r="C231"/>
      <c r="D231"/>
      <c r="E231" s="4"/>
      <c r="F231"/>
      <c r="G231"/>
      <c r="H231"/>
      <c r="I231"/>
      <c r="J231"/>
      <c r="K231"/>
      <c r="L231"/>
      <c r="M231"/>
      <c r="N231"/>
    </row>
    <row r="232" spans="1:14" s="6" customFormat="1" ht="36" customHeight="1" x14ac:dyDescent="0.2">
      <c r="A232" s="4"/>
      <c r="B232"/>
      <c r="C232"/>
      <c r="D232"/>
      <c r="E232" s="4"/>
      <c r="F232"/>
      <c r="G232"/>
      <c r="H232"/>
      <c r="I232"/>
      <c r="J232"/>
      <c r="K232"/>
      <c r="L232"/>
      <c r="M232"/>
      <c r="N232"/>
    </row>
  </sheetData>
  <sortState xmlns:xlrd2="http://schemas.microsoft.com/office/spreadsheetml/2017/richdata2" ref="B13:N135">
    <sortCondition ref="C12"/>
  </sortState>
  <mergeCells count="5">
    <mergeCell ref="B162:E162"/>
    <mergeCell ref="A9:N9"/>
    <mergeCell ref="A7:N7"/>
    <mergeCell ref="A6:N6"/>
    <mergeCell ref="A4:P4"/>
  </mergeCells>
  <printOptions horizontalCentered="1"/>
  <pageMargins left="0.25" right="0.25" top="0.75" bottom="0.75" header="0.3" footer="0.3"/>
  <pageSetup paperSize="5" scale="56" fitToHeight="0" orientation="landscape" r:id="rId1"/>
  <rowBreaks count="2" manualBreakCount="2">
    <brk id="140" max="13" man="1"/>
    <brk id="15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87"/>
  <sheetViews>
    <sheetView topLeftCell="A15" zoomScale="80" zoomScaleNormal="80" zoomScaleSheetLayoutView="48" workbookViewId="0">
      <selection activeCell="A6" sqref="A6:P6"/>
    </sheetView>
  </sheetViews>
  <sheetFormatPr baseColWidth="10" defaultColWidth="9.140625" defaultRowHeight="12.75" x14ac:dyDescent="0.2"/>
  <cols>
    <col min="1" max="1" width="5.28515625" style="4" customWidth="1"/>
    <col min="2" max="2" width="30.85546875" customWidth="1"/>
    <col min="3" max="3" width="26.7109375" bestFit="1" customWidth="1"/>
    <col min="4" max="4" width="31.5703125" bestFit="1" customWidth="1"/>
    <col min="5" max="5" width="20.85546875" style="4" bestFit="1" customWidth="1"/>
    <col min="6" max="7" width="10.85546875" style="4" bestFit="1" customWidth="1"/>
    <col min="8" max="8" width="15.7109375" bestFit="1" customWidth="1"/>
    <col min="9" max="9" width="12" customWidth="1"/>
    <col min="10" max="10" width="14.140625" bestFit="1" customWidth="1"/>
    <col min="11" max="13" width="11" bestFit="1" customWidth="1"/>
    <col min="14" max="15" width="13.28515625" customWidth="1"/>
    <col min="16" max="16" width="14" customWidth="1"/>
  </cols>
  <sheetData>
    <row r="1" spans="1:16" ht="37.5" customHeight="1" x14ac:dyDescent="0.2"/>
    <row r="2" spans="1:16" ht="37.5" customHeight="1" x14ac:dyDescent="0.2"/>
    <row r="3" spans="1:16" ht="37.5" customHeight="1" x14ac:dyDescent="0.2"/>
    <row r="4" spans="1:16" ht="19.5" customHeight="1" x14ac:dyDescent="0.2">
      <c r="A4" s="77" t="s">
        <v>293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ht="21.75" customHeight="1" x14ac:dyDescent="0.25">
      <c r="A5" s="76" t="s">
        <v>113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ht="26.25" customHeight="1" x14ac:dyDescent="0.25">
      <c r="A6" s="75" t="s">
        <v>309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6" ht="12.75" customHeight="1" x14ac:dyDescent="0.2">
      <c r="B7" s="1"/>
      <c r="C7" s="1"/>
      <c r="E7" s="5"/>
      <c r="F7" s="5"/>
      <c r="G7" s="5"/>
      <c r="H7" s="1"/>
      <c r="I7" s="1"/>
      <c r="J7" s="1"/>
      <c r="L7" s="1"/>
      <c r="N7" s="1"/>
      <c r="O7" s="1"/>
    </row>
    <row r="8" spans="1:16" s="10" customFormat="1" ht="16.5" customHeight="1" thickBot="1" x14ac:dyDescent="0.25">
      <c r="A8" s="74" t="s">
        <v>207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1:16" s="11" customFormat="1" ht="29.25" customHeight="1" thickBot="1" x14ac:dyDescent="0.3">
      <c r="A9" s="18" t="s">
        <v>98</v>
      </c>
      <c r="B9" s="19" t="s">
        <v>90</v>
      </c>
      <c r="C9" s="19" t="s">
        <v>93</v>
      </c>
      <c r="D9" s="19" t="s">
        <v>91</v>
      </c>
      <c r="E9" s="19" t="s">
        <v>92</v>
      </c>
      <c r="F9" s="19" t="s">
        <v>178</v>
      </c>
      <c r="G9" s="19" t="s">
        <v>179</v>
      </c>
      <c r="H9" s="20" t="s">
        <v>177</v>
      </c>
      <c r="I9" s="20" t="s">
        <v>0</v>
      </c>
      <c r="J9" s="20" t="s">
        <v>1</v>
      </c>
      <c r="K9" s="20" t="s">
        <v>2</v>
      </c>
      <c r="L9" s="20" t="s">
        <v>3</v>
      </c>
      <c r="M9" s="20" t="s">
        <v>4</v>
      </c>
      <c r="N9" s="20" t="s">
        <v>5</v>
      </c>
      <c r="O9" s="20" t="s">
        <v>6</v>
      </c>
      <c r="P9" s="21" t="s">
        <v>138</v>
      </c>
    </row>
    <row r="10" spans="1:16" s="2" customFormat="1" ht="12" customHeight="1" x14ac:dyDescent="0.2">
      <c r="A10" s="9"/>
      <c r="B10" s="3"/>
      <c r="C10" s="3"/>
      <c r="D10" s="3"/>
      <c r="E10" s="7"/>
      <c r="F10" s="7"/>
      <c r="G10" s="7"/>
      <c r="H10" s="3"/>
      <c r="I10" s="3"/>
      <c r="J10" s="3"/>
      <c r="K10" s="3"/>
      <c r="L10" s="3"/>
      <c r="M10" s="3"/>
      <c r="N10" s="3"/>
      <c r="O10" s="3"/>
      <c r="P10" s="3"/>
    </row>
    <row r="11" spans="1:16" s="2" customFormat="1" ht="36" customHeight="1" x14ac:dyDescent="0.2">
      <c r="A11" s="51">
        <v>1</v>
      </c>
      <c r="B11" s="53" t="s">
        <v>275</v>
      </c>
      <c r="C11" s="40" t="s">
        <v>277</v>
      </c>
      <c r="D11" s="40" t="s">
        <v>232</v>
      </c>
      <c r="E11" s="40" t="s">
        <v>153</v>
      </c>
      <c r="F11" s="41" t="s">
        <v>295</v>
      </c>
      <c r="G11" s="41" t="s">
        <v>297</v>
      </c>
      <c r="H11" s="35">
        <v>35000</v>
      </c>
      <c r="I11" s="36">
        <v>0</v>
      </c>
      <c r="J11" s="35">
        <v>35000</v>
      </c>
      <c r="K11" s="35">
        <f t="shared" ref="K11:K25" si="0">J11*0.0287</f>
        <v>1004.5</v>
      </c>
      <c r="L11" s="35">
        <v>0</v>
      </c>
      <c r="M11" s="35">
        <f t="shared" ref="M11:M25" si="1">J11*0.0304</f>
        <v>1064</v>
      </c>
      <c r="N11" s="35">
        <v>1190.1199999999999</v>
      </c>
      <c r="O11" s="35">
        <f t="shared" ref="O11:O25" si="2">K11+L11+M11+N11</f>
        <v>3258.62</v>
      </c>
      <c r="P11" s="42">
        <f t="shared" ref="P11:P25" si="3">+J11-O11</f>
        <v>31741.38</v>
      </c>
    </row>
    <row r="12" spans="1:16" s="2" customFormat="1" ht="36" customHeight="1" x14ac:dyDescent="0.2">
      <c r="A12" s="51">
        <f t="shared" ref="A12:A25" si="4">A11+1</f>
        <v>2</v>
      </c>
      <c r="B12" s="53" t="s">
        <v>276</v>
      </c>
      <c r="C12" s="40" t="s">
        <v>277</v>
      </c>
      <c r="D12" s="40" t="s">
        <v>16</v>
      </c>
      <c r="E12" s="40" t="s">
        <v>153</v>
      </c>
      <c r="F12" s="41" t="s">
        <v>296</v>
      </c>
      <c r="G12" s="41" t="s">
        <v>298</v>
      </c>
      <c r="H12" s="35">
        <v>40000</v>
      </c>
      <c r="I12" s="36">
        <v>0</v>
      </c>
      <c r="J12" s="35">
        <v>40000</v>
      </c>
      <c r="K12" s="35">
        <f t="shared" si="0"/>
        <v>1148</v>
      </c>
      <c r="L12" s="35">
        <v>0</v>
      </c>
      <c r="M12" s="35">
        <f t="shared" si="1"/>
        <v>1216</v>
      </c>
      <c r="N12" s="35">
        <v>0</v>
      </c>
      <c r="O12" s="35">
        <f t="shared" si="2"/>
        <v>2364</v>
      </c>
      <c r="P12" s="42">
        <f t="shared" si="3"/>
        <v>37636</v>
      </c>
    </row>
    <row r="13" spans="1:16" s="2" customFormat="1" ht="36" customHeight="1" x14ac:dyDescent="0.2">
      <c r="A13" s="51">
        <f t="shared" si="4"/>
        <v>3</v>
      </c>
      <c r="B13" s="53" t="s">
        <v>291</v>
      </c>
      <c r="C13" s="40" t="s">
        <v>95</v>
      </c>
      <c r="D13" s="40" t="s">
        <v>17</v>
      </c>
      <c r="E13" s="40" t="s">
        <v>153</v>
      </c>
      <c r="F13" s="41">
        <v>43893</v>
      </c>
      <c r="G13" s="41">
        <v>44077</v>
      </c>
      <c r="H13" s="35">
        <v>30000</v>
      </c>
      <c r="I13" s="36">
        <v>0</v>
      </c>
      <c r="J13" s="35">
        <v>30000</v>
      </c>
      <c r="K13" s="35">
        <f t="shared" si="0"/>
        <v>861</v>
      </c>
      <c r="L13" s="35">
        <v>0</v>
      </c>
      <c r="M13" s="35">
        <f t="shared" si="1"/>
        <v>912</v>
      </c>
      <c r="N13" s="35">
        <v>0</v>
      </c>
      <c r="O13" s="35">
        <f t="shared" si="2"/>
        <v>1773</v>
      </c>
      <c r="P13" s="42">
        <f t="shared" si="3"/>
        <v>28227</v>
      </c>
    </row>
    <row r="14" spans="1:16" s="2" customFormat="1" ht="36" customHeight="1" x14ac:dyDescent="0.2">
      <c r="A14" s="51">
        <f t="shared" si="4"/>
        <v>4</v>
      </c>
      <c r="B14" s="53" t="s">
        <v>278</v>
      </c>
      <c r="C14" s="40" t="s">
        <v>109</v>
      </c>
      <c r="D14" s="40" t="s">
        <v>280</v>
      </c>
      <c r="E14" s="40" t="s">
        <v>153</v>
      </c>
      <c r="F14" s="41">
        <v>43978</v>
      </c>
      <c r="G14" s="41">
        <v>44162</v>
      </c>
      <c r="H14" s="35">
        <v>35000</v>
      </c>
      <c r="I14" s="36">
        <v>0</v>
      </c>
      <c r="J14" s="35">
        <v>35000</v>
      </c>
      <c r="K14" s="35">
        <f t="shared" si="0"/>
        <v>1004.5</v>
      </c>
      <c r="L14" s="35">
        <v>0</v>
      </c>
      <c r="M14" s="35">
        <f t="shared" si="1"/>
        <v>1064</v>
      </c>
      <c r="N14" s="35">
        <v>0</v>
      </c>
      <c r="O14" s="35">
        <f t="shared" si="2"/>
        <v>2068.5</v>
      </c>
      <c r="P14" s="42">
        <f t="shared" si="3"/>
        <v>32931.5</v>
      </c>
    </row>
    <row r="15" spans="1:16" s="2" customFormat="1" ht="36" customHeight="1" x14ac:dyDescent="0.2">
      <c r="A15" s="51">
        <f t="shared" si="4"/>
        <v>5</v>
      </c>
      <c r="B15" s="53" t="s">
        <v>279</v>
      </c>
      <c r="C15" s="40" t="s">
        <v>109</v>
      </c>
      <c r="D15" s="40" t="s">
        <v>280</v>
      </c>
      <c r="E15" s="40" t="s">
        <v>153</v>
      </c>
      <c r="F15" s="41">
        <v>43978</v>
      </c>
      <c r="G15" s="41">
        <v>44162</v>
      </c>
      <c r="H15" s="35">
        <v>35000</v>
      </c>
      <c r="I15" s="36">
        <v>0</v>
      </c>
      <c r="J15" s="35">
        <v>35000</v>
      </c>
      <c r="K15" s="35">
        <f t="shared" si="0"/>
        <v>1004.5</v>
      </c>
      <c r="L15" s="35">
        <v>0</v>
      </c>
      <c r="M15" s="35">
        <f t="shared" si="1"/>
        <v>1064</v>
      </c>
      <c r="N15" s="35">
        <v>0</v>
      </c>
      <c r="O15" s="35">
        <f t="shared" si="2"/>
        <v>2068.5</v>
      </c>
      <c r="P15" s="42">
        <f t="shared" si="3"/>
        <v>32931.5</v>
      </c>
    </row>
    <row r="16" spans="1:16" s="2" customFormat="1" ht="36" customHeight="1" x14ac:dyDescent="0.2">
      <c r="A16" s="51">
        <f t="shared" si="4"/>
        <v>6</v>
      </c>
      <c r="B16" s="53" t="s">
        <v>281</v>
      </c>
      <c r="C16" s="40" t="s">
        <v>109</v>
      </c>
      <c r="D16" s="40" t="s">
        <v>280</v>
      </c>
      <c r="E16" s="40" t="s">
        <v>153</v>
      </c>
      <c r="F16" s="41">
        <v>43836</v>
      </c>
      <c r="G16" s="41">
        <v>44166</v>
      </c>
      <c r="H16" s="35">
        <v>35000</v>
      </c>
      <c r="I16" s="36">
        <v>0</v>
      </c>
      <c r="J16" s="35">
        <v>35000</v>
      </c>
      <c r="K16" s="35">
        <f t="shared" si="0"/>
        <v>1004.5</v>
      </c>
      <c r="L16" s="35">
        <v>0</v>
      </c>
      <c r="M16" s="35">
        <f t="shared" si="1"/>
        <v>1064</v>
      </c>
      <c r="N16" s="35">
        <v>0</v>
      </c>
      <c r="O16" s="35">
        <f t="shared" si="2"/>
        <v>2068.5</v>
      </c>
      <c r="P16" s="42">
        <f t="shared" si="3"/>
        <v>32931.5</v>
      </c>
    </row>
    <row r="17" spans="1:16" s="2" customFormat="1" ht="36" customHeight="1" x14ac:dyDescent="0.2">
      <c r="A17" s="51">
        <f t="shared" si="4"/>
        <v>7</v>
      </c>
      <c r="B17" s="53" t="s">
        <v>283</v>
      </c>
      <c r="C17" s="40" t="s">
        <v>109</v>
      </c>
      <c r="D17" s="40" t="s">
        <v>284</v>
      </c>
      <c r="E17" s="40" t="s">
        <v>153</v>
      </c>
      <c r="F17" s="41">
        <v>43978</v>
      </c>
      <c r="G17" s="41">
        <v>44162</v>
      </c>
      <c r="H17" s="35">
        <v>45000</v>
      </c>
      <c r="I17" s="36">
        <v>0</v>
      </c>
      <c r="J17" s="35">
        <v>45000</v>
      </c>
      <c r="K17" s="35">
        <f t="shared" si="0"/>
        <v>1291.5</v>
      </c>
      <c r="L17" s="35">
        <v>1148.33</v>
      </c>
      <c r="M17" s="35">
        <f t="shared" si="1"/>
        <v>1368</v>
      </c>
      <c r="N17" s="35">
        <v>0</v>
      </c>
      <c r="O17" s="35">
        <f t="shared" si="2"/>
        <v>3807.83</v>
      </c>
      <c r="P17" s="42">
        <f t="shared" si="3"/>
        <v>41192.17</v>
      </c>
    </row>
    <row r="18" spans="1:16" s="2" customFormat="1" ht="36" customHeight="1" x14ac:dyDescent="0.2">
      <c r="A18" s="51">
        <f t="shared" si="4"/>
        <v>8</v>
      </c>
      <c r="B18" s="53" t="s">
        <v>282</v>
      </c>
      <c r="C18" s="40" t="s">
        <v>101</v>
      </c>
      <c r="D18" s="40" t="s">
        <v>288</v>
      </c>
      <c r="E18" s="40" t="s">
        <v>153</v>
      </c>
      <c r="F18" s="41">
        <v>44006</v>
      </c>
      <c r="G18" s="41" t="s">
        <v>292</v>
      </c>
      <c r="H18" s="35">
        <v>35000</v>
      </c>
      <c r="I18" s="36">
        <v>0</v>
      </c>
      <c r="J18" s="35">
        <v>35000</v>
      </c>
      <c r="K18" s="35">
        <f t="shared" si="0"/>
        <v>1004.5</v>
      </c>
      <c r="L18" s="35">
        <v>0</v>
      </c>
      <c r="M18" s="35">
        <f t="shared" si="1"/>
        <v>1064</v>
      </c>
      <c r="N18" s="35">
        <v>0</v>
      </c>
      <c r="O18" s="35">
        <f t="shared" si="2"/>
        <v>2068.5</v>
      </c>
      <c r="P18" s="42">
        <f t="shared" si="3"/>
        <v>32931.5</v>
      </c>
    </row>
    <row r="19" spans="1:16" s="2" customFormat="1" ht="36" customHeight="1" x14ac:dyDescent="0.2">
      <c r="A19" s="51">
        <f t="shared" si="4"/>
        <v>9</v>
      </c>
      <c r="B19" s="53" t="s">
        <v>285</v>
      </c>
      <c r="C19" s="40" t="s">
        <v>101</v>
      </c>
      <c r="D19" s="40" t="s">
        <v>288</v>
      </c>
      <c r="E19" s="40" t="s">
        <v>153</v>
      </c>
      <c r="F19" s="41">
        <v>44006</v>
      </c>
      <c r="G19" s="41" t="s">
        <v>292</v>
      </c>
      <c r="H19" s="35">
        <v>35000</v>
      </c>
      <c r="I19" s="36">
        <v>0</v>
      </c>
      <c r="J19" s="35">
        <v>35000</v>
      </c>
      <c r="K19" s="35">
        <f t="shared" si="0"/>
        <v>1004.5</v>
      </c>
      <c r="L19" s="35">
        <v>0</v>
      </c>
      <c r="M19" s="35">
        <f t="shared" si="1"/>
        <v>1064</v>
      </c>
      <c r="N19" s="35">
        <v>0</v>
      </c>
      <c r="O19" s="35">
        <f t="shared" si="2"/>
        <v>2068.5</v>
      </c>
      <c r="P19" s="42">
        <f t="shared" si="3"/>
        <v>32931.5</v>
      </c>
    </row>
    <row r="20" spans="1:16" s="2" customFormat="1" ht="36" customHeight="1" x14ac:dyDescent="0.2">
      <c r="A20" s="51">
        <f t="shared" si="4"/>
        <v>10</v>
      </c>
      <c r="B20" s="53" t="s">
        <v>286</v>
      </c>
      <c r="C20" s="40" t="s">
        <v>101</v>
      </c>
      <c r="D20" s="40" t="s">
        <v>288</v>
      </c>
      <c r="E20" s="40" t="s">
        <v>153</v>
      </c>
      <c r="F20" s="41">
        <v>44006</v>
      </c>
      <c r="G20" s="41" t="s">
        <v>292</v>
      </c>
      <c r="H20" s="35">
        <v>35000</v>
      </c>
      <c r="I20" s="36">
        <v>0</v>
      </c>
      <c r="J20" s="35">
        <v>35000</v>
      </c>
      <c r="K20" s="35">
        <f t="shared" si="0"/>
        <v>1004.5</v>
      </c>
      <c r="L20" s="35">
        <v>0</v>
      </c>
      <c r="M20" s="35">
        <f t="shared" si="1"/>
        <v>1064</v>
      </c>
      <c r="N20" s="35">
        <v>0</v>
      </c>
      <c r="O20" s="35">
        <f t="shared" si="2"/>
        <v>2068.5</v>
      </c>
      <c r="P20" s="42">
        <f t="shared" si="3"/>
        <v>32931.5</v>
      </c>
    </row>
    <row r="21" spans="1:16" s="2" customFormat="1" ht="36" customHeight="1" x14ac:dyDescent="0.2">
      <c r="A21" s="51">
        <f t="shared" si="4"/>
        <v>11</v>
      </c>
      <c r="B21" s="40" t="s">
        <v>236</v>
      </c>
      <c r="C21" s="37" t="s">
        <v>240</v>
      </c>
      <c r="D21" s="37" t="s">
        <v>241</v>
      </c>
      <c r="E21" s="37" t="s">
        <v>153</v>
      </c>
      <c r="F21" s="41">
        <v>44062</v>
      </c>
      <c r="G21" s="41">
        <v>44246</v>
      </c>
      <c r="H21" s="35">
        <v>45000</v>
      </c>
      <c r="I21" s="36">
        <v>0</v>
      </c>
      <c r="J21" s="35">
        <v>45000</v>
      </c>
      <c r="K21" s="35">
        <f t="shared" si="0"/>
        <v>1291.5</v>
      </c>
      <c r="L21" s="35">
        <v>0</v>
      </c>
      <c r="M21" s="35">
        <f t="shared" si="1"/>
        <v>1368</v>
      </c>
      <c r="N21" s="35">
        <v>1190</v>
      </c>
      <c r="O21" s="35">
        <f t="shared" si="2"/>
        <v>3849.5</v>
      </c>
      <c r="P21" s="42">
        <f t="shared" si="3"/>
        <v>41150.5</v>
      </c>
    </row>
    <row r="22" spans="1:16" s="2" customFormat="1" ht="36" customHeight="1" x14ac:dyDescent="0.2">
      <c r="A22" s="51">
        <f t="shared" si="4"/>
        <v>12</v>
      </c>
      <c r="B22" s="40" t="s">
        <v>237</v>
      </c>
      <c r="C22" s="37" t="s">
        <v>240</v>
      </c>
      <c r="D22" s="37" t="s">
        <v>241</v>
      </c>
      <c r="E22" s="37" t="s">
        <v>153</v>
      </c>
      <c r="F22" s="41">
        <v>44062</v>
      </c>
      <c r="G22" s="41">
        <v>44246</v>
      </c>
      <c r="H22" s="35">
        <v>45000</v>
      </c>
      <c r="I22" s="36">
        <v>0</v>
      </c>
      <c r="J22" s="35">
        <v>45000</v>
      </c>
      <c r="K22" s="35">
        <f t="shared" si="0"/>
        <v>1291.5</v>
      </c>
      <c r="L22" s="35">
        <v>0</v>
      </c>
      <c r="M22" s="35">
        <f t="shared" si="1"/>
        <v>1368</v>
      </c>
      <c r="N22" s="35">
        <v>0</v>
      </c>
      <c r="O22" s="35">
        <f t="shared" si="2"/>
        <v>2659.5</v>
      </c>
      <c r="P22" s="42">
        <f t="shared" si="3"/>
        <v>42340.5</v>
      </c>
    </row>
    <row r="23" spans="1:16" s="2" customFormat="1" ht="36" customHeight="1" x14ac:dyDescent="0.2">
      <c r="A23" s="51">
        <f t="shared" si="4"/>
        <v>13</v>
      </c>
      <c r="B23" s="40" t="s">
        <v>238</v>
      </c>
      <c r="C23" s="37" t="s">
        <v>240</v>
      </c>
      <c r="D23" s="37" t="s">
        <v>241</v>
      </c>
      <c r="E23" s="37" t="s">
        <v>153</v>
      </c>
      <c r="F23" s="41">
        <v>44062</v>
      </c>
      <c r="G23" s="41">
        <v>44246</v>
      </c>
      <c r="H23" s="35">
        <v>45000</v>
      </c>
      <c r="I23" s="36">
        <v>0</v>
      </c>
      <c r="J23" s="35">
        <v>45000</v>
      </c>
      <c r="K23" s="35">
        <f t="shared" si="0"/>
        <v>1291.5</v>
      </c>
      <c r="L23" s="35">
        <v>0</v>
      </c>
      <c r="M23" s="35">
        <f t="shared" si="1"/>
        <v>1368</v>
      </c>
      <c r="N23" s="35">
        <v>0</v>
      </c>
      <c r="O23" s="35">
        <f t="shared" si="2"/>
        <v>2659.5</v>
      </c>
      <c r="P23" s="42">
        <f t="shared" si="3"/>
        <v>42340.5</v>
      </c>
    </row>
    <row r="24" spans="1:16" s="2" customFormat="1" ht="36" customHeight="1" x14ac:dyDescent="0.2">
      <c r="A24" s="51">
        <f t="shared" si="4"/>
        <v>14</v>
      </c>
      <c r="B24" s="40" t="s">
        <v>257</v>
      </c>
      <c r="C24" s="37" t="s">
        <v>240</v>
      </c>
      <c r="D24" s="37" t="s">
        <v>241</v>
      </c>
      <c r="E24" s="37" t="s">
        <v>153</v>
      </c>
      <c r="F24" s="41">
        <v>43899</v>
      </c>
      <c r="G24" s="41">
        <v>44083</v>
      </c>
      <c r="H24" s="35">
        <v>45000</v>
      </c>
      <c r="I24" s="36">
        <v>0</v>
      </c>
      <c r="J24" s="35">
        <v>45000</v>
      </c>
      <c r="K24" s="35">
        <f t="shared" si="0"/>
        <v>1291.5</v>
      </c>
      <c r="L24" s="35">
        <v>0</v>
      </c>
      <c r="M24" s="35">
        <f t="shared" si="1"/>
        <v>1368</v>
      </c>
      <c r="N24" s="35">
        <v>0</v>
      </c>
      <c r="O24" s="35">
        <f t="shared" si="2"/>
        <v>2659.5</v>
      </c>
      <c r="P24" s="42">
        <f t="shared" si="3"/>
        <v>42340.5</v>
      </c>
    </row>
    <row r="25" spans="1:16" s="2" customFormat="1" ht="36" customHeight="1" x14ac:dyDescent="0.2">
      <c r="A25" s="51">
        <f t="shared" si="4"/>
        <v>15</v>
      </c>
      <c r="B25" s="40" t="s">
        <v>239</v>
      </c>
      <c r="C25" s="37" t="s">
        <v>101</v>
      </c>
      <c r="D25" s="37" t="s">
        <v>165</v>
      </c>
      <c r="E25" s="37" t="s">
        <v>153</v>
      </c>
      <c r="F25" s="41">
        <v>44056</v>
      </c>
      <c r="G25" s="41">
        <v>44240</v>
      </c>
      <c r="H25" s="35">
        <v>45000</v>
      </c>
      <c r="I25" s="36">
        <v>0</v>
      </c>
      <c r="J25" s="35">
        <v>45000</v>
      </c>
      <c r="K25" s="35">
        <f t="shared" si="0"/>
        <v>1291.5</v>
      </c>
      <c r="L25" s="35">
        <v>0</v>
      </c>
      <c r="M25" s="35">
        <f t="shared" si="1"/>
        <v>1368</v>
      </c>
      <c r="N25" s="35">
        <v>1190</v>
      </c>
      <c r="O25" s="35">
        <f t="shared" si="2"/>
        <v>3849.5</v>
      </c>
      <c r="P25" s="42">
        <f t="shared" si="3"/>
        <v>41150.5</v>
      </c>
    </row>
    <row r="26" spans="1:16" ht="24.75" customHeight="1" thickBot="1" x14ac:dyDescent="0.3">
      <c r="A26" s="44"/>
      <c r="B26" s="73" t="s">
        <v>139</v>
      </c>
      <c r="C26" s="73"/>
      <c r="D26" s="73"/>
      <c r="E26" s="73"/>
      <c r="F26" s="73"/>
      <c r="G26" s="73"/>
      <c r="H26" s="45">
        <f t="shared" ref="H26:P26" si="5">SUM(H11:H25)</f>
        <v>585000</v>
      </c>
      <c r="I26" s="45">
        <f t="shared" si="5"/>
        <v>0</v>
      </c>
      <c r="J26" s="45">
        <f t="shared" si="5"/>
        <v>585000</v>
      </c>
      <c r="K26" s="45">
        <f t="shared" si="5"/>
        <v>16789.5</v>
      </c>
      <c r="L26" s="45">
        <f t="shared" si="5"/>
        <v>1148.33</v>
      </c>
      <c r="M26" s="45">
        <f t="shared" si="5"/>
        <v>17784</v>
      </c>
      <c r="N26" s="45">
        <f t="shared" si="5"/>
        <v>3570.12</v>
      </c>
      <c r="O26" s="45">
        <f t="shared" si="5"/>
        <v>39291.949999999997</v>
      </c>
      <c r="P26" s="45">
        <f t="shared" si="5"/>
        <v>545708.05000000005</v>
      </c>
    </row>
    <row r="27" spans="1:16" ht="21.75" customHeight="1" x14ac:dyDescent="0.2"/>
    <row r="28" spans="1:16" ht="21.75" customHeight="1" x14ac:dyDescent="0.2"/>
    <row r="29" spans="1:16" ht="21.75" customHeight="1" x14ac:dyDescent="0.2"/>
    <row r="30" spans="1:16" ht="21.75" customHeight="1" x14ac:dyDescent="0.2"/>
    <row r="31" spans="1:16" ht="21.75" customHeight="1" x14ac:dyDescent="0.2"/>
    <row r="32" spans="1:16" ht="21.75" customHeight="1" x14ac:dyDescent="0.2"/>
    <row r="33" spans="2:17" ht="21.75" customHeight="1" x14ac:dyDescent="0.2"/>
    <row r="34" spans="2:17" s="4" customFormat="1" ht="21.75" customHeight="1" x14ac:dyDescent="0.2">
      <c r="B34"/>
      <c r="C34"/>
      <c r="D34"/>
      <c r="H34"/>
      <c r="I34"/>
      <c r="J34"/>
      <c r="K34"/>
      <c r="L34"/>
      <c r="M34"/>
      <c r="N34"/>
      <c r="O34"/>
      <c r="P34"/>
      <c r="Q34"/>
    </row>
    <row r="35" spans="2:17" s="4" customFormat="1" ht="21.75" customHeight="1" x14ac:dyDescent="0.2">
      <c r="B35"/>
      <c r="C35"/>
      <c r="D35"/>
      <c r="H35"/>
      <c r="I35"/>
      <c r="J35"/>
      <c r="K35"/>
      <c r="L35"/>
      <c r="M35"/>
      <c r="N35"/>
      <c r="O35"/>
      <c r="P35"/>
      <c r="Q35"/>
    </row>
    <row r="36" spans="2:17" s="4" customFormat="1" ht="21.75" customHeight="1" x14ac:dyDescent="0.2">
      <c r="B36"/>
      <c r="C36"/>
      <c r="D36"/>
      <c r="H36"/>
      <c r="I36"/>
      <c r="J36"/>
      <c r="K36"/>
      <c r="L36"/>
      <c r="M36"/>
      <c r="N36"/>
      <c r="O36"/>
      <c r="P36"/>
      <c r="Q36"/>
    </row>
    <row r="37" spans="2:17" s="4" customFormat="1" ht="21.75" customHeight="1" x14ac:dyDescent="0.2">
      <c r="B37"/>
      <c r="C37"/>
      <c r="D37"/>
      <c r="H37"/>
      <c r="I37"/>
      <c r="J37"/>
      <c r="K37"/>
      <c r="L37"/>
      <c r="M37"/>
      <c r="N37"/>
      <c r="O37"/>
      <c r="P37"/>
      <c r="Q37"/>
    </row>
    <row r="38" spans="2:17" s="4" customFormat="1" ht="21.75" customHeight="1" x14ac:dyDescent="0.2">
      <c r="B38"/>
      <c r="C38"/>
      <c r="D38"/>
      <c r="H38"/>
      <c r="I38"/>
      <c r="J38"/>
      <c r="K38"/>
      <c r="L38"/>
      <c r="M38"/>
      <c r="N38"/>
      <c r="O38"/>
      <c r="P38"/>
      <c r="Q38"/>
    </row>
    <row r="39" spans="2:17" s="4" customFormat="1" ht="21.75" customHeight="1" x14ac:dyDescent="0.2">
      <c r="B39"/>
      <c r="C39"/>
      <c r="D39"/>
      <c r="H39"/>
      <c r="I39"/>
      <c r="J39"/>
      <c r="K39"/>
      <c r="L39"/>
      <c r="M39"/>
      <c r="N39"/>
      <c r="O39"/>
      <c r="P39"/>
      <c r="Q39"/>
    </row>
    <row r="40" spans="2:17" s="4" customFormat="1" ht="21.75" customHeight="1" x14ac:dyDescent="0.2">
      <c r="B40"/>
      <c r="C40"/>
      <c r="D40"/>
      <c r="H40"/>
      <c r="I40"/>
      <c r="J40"/>
      <c r="K40"/>
      <c r="L40"/>
      <c r="M40"/>
      <c r="N40"/>
      <c r="O40"/>
      <c r="P40"/>
      <c r="Q40"/>
    </row>
    <row r="41" spans="2:17" s="4" customFormat="1" ht="21.75" customHeight="1" x14ac:dyDescent="0.2">
      <c r="B41"/>
      <c r="C41"/>
      <c r="D41"/>
      <c r="H41"/>
      <c r="I41"/>
      <c r="J41"/>
      <c r="K41"/>
      <c r="L41"/>
      <c r="M41"/>
      <c r="N41"/>
      <c r="O41"/>
      <c r="P41"/>
      <c r="Q41"/>
    </row>
    <row r="42" spans="2:17" s="4" customFormat="1" ht="21.75" customHeight="1" x14ac:dyDescent="0.2">
      <c r="B42"/>
      <c r="C42"/>
      <c r="D42"/>
      <c r="H42"/>
      <c r="I42"/>
      <c r="J42"/>
      <c r="K42"/>
      <c r="L42"/>
      <c r="M42"/>
      <c r="N42"/>
      <c r="O42"/>
      <c r="P42"/>
      <c r="Q42"/>
    </row>
    <row r="43" spans="2:17" s="4" customFormat="1" ht="21.75" customHeight="1" x14ac:dyDescent="0.2">
      <c r="B43"/>
      <c r="C43"/>
      <c r="D43"/>
      <c r="H43"/>
      <c r="I43"/>
      <c r="J43"/>
      <c r="K43"/>
      <c r="L43"/>
      <c r="M43"/>
      <c r="N43"/>
      <c r="O43"/>
      <c r="P43"/>
      <c r="Q43"/>
    </row>
    <row r="44" spans="2:17" s="4" customFormat="1" ht="21.75" customHeight="1" x14ac:dyDescent="0.2">
      <c r="B44"/>
      <c r="C44"/>
      <c r="D44"/>
      <c r="H44"/>
      <c r="I44"/>
      <c r="J44"/>
      <c r="K44"/>
      <c r="L44"/>
      <c r="M44"/>
      <c r="N44"/>
      <c r="O44"/>
      <c r="P44"/>
      <c r="Q44"/>
    </row>
    <row r="45" spans="2:17" s="4" customFormat="1" ht="21.75" customHeight="1" x14ac:dyDescent="0.2">
      <c r="B45"/>
      <c r="C45"/>
      <c r="D45"/>
      <c r="H45"/>
      <c r="I45"/>
      <c r="J45"/>
      <c r="K45"/>
      <c r="L45"/>
      <c r="M45"/>
      <c r="N45"/>
      <c r="O45"/>
      <c r="P45"/>
      <c r="Q45"/>
    </row>
    <row r="46" spans="2:17" s="4" customFormat="1" ht="21.75" customHeight="1" x14ac:dyDescent="0.2">
      <c r="B46"/>
      <c r="C46"/>
      <c r="D46"/>
      <c r="H46"/>
      <c r="I46"/>
      <c r="J46"/>
      <c r="K46"/>
      <c r="L46"/>
      <c r="M46"/>
      <c r="N46"/>
      <c r="O46"/>
      <c r="P46"/>
      <c r="Q46"/>
    </row>
    <row r="47" spans="2:17" s="4" customFormat="1" ht="21.75" customHeight="1" x14ac:dyDescent="0.2">
      <c r="B47"/>
      <c r="C47"/>
      <c r="D47"/>
      <c r="H47"/>
      <c r="I47"/>
      <c r="J47"/>
      <c r="K47"/>
      <c r="L47"/>
      <c r="M47"/>
      <c r="N47"/>
      <c r="O47"/>
      <c r="P47"/>
      <c r="Q47"/>
    </row>
    <row r="48" spans="2:17" s="4" customFormat="1" ht="21.75" customHeight="1" x14ac:dyDescent="0.2">
      <c r="B48"/>
      <c r="C48"/>
      <c r="D48"/>
      <c r="H48"/>
      <c r="I48"/>
      <c r="J48"/>
      <c r="K48"/>
      <c r="L48"/>
      <c r="M48"/>
      <c r="N48"/>
      <c r="O48"/>
      <c r="P48"/>
      <c r="Q48"/>
    </row>
    <row r="49" spans="1:17" s="4" customFormat="1" ht="21.75" customHeight="1" x14ac:dyDescent="0.2">
      <c r="B49"/>
      <c r="C49"/>
      <c r="D49"/>
      <c r="H49"/>
      <c r="I49"/>
      <c r="J49"/>
      <c r="K49"/>
      <c r="L49"/>
      <c r="M49"/>
      <c r="N49"/>
      <c r="O49"/>
      <c r="P49"/>
      <c r="Q49"/>
    </row>
    <row r="50" spans="1:17" ht="21.75" customHeight="1" x14ac:dyDescent="0.2"/>
    <row r="51" spans="1:17" ht="21.75" customHeight="1" x14ac:dyDescent="0.2"/>
    <row r="52" spans="1:17" ht="21.75" customHeight="1" x14ac:dyDescent="0.2"/>
    <row r="53" spans="1:17" ht="21.75" customHeight="1" x14ac:dyDescent="0.2"/>
    <row r="61" spans="1:17" s="2" customFormat="1" ht="36" customHeight="1" x14ac:dyDescent="0.2">
      <c r="A61" s="9"/>
      <c r="E61" s="9"/>
      <c r="F61" s="9"/>
      <c r="G61" s="9"/>
    </row>
    <row r="64" spans="1:17" ht="36" customHeight="1" x14ac:dyDescent="0.2"/>
    <row r="65" spans="1:1" ht="36" customHeight="1" x14ac:dyDescent="0.2"/>
    <row r="66" spans="1:1" ht="36" customHeight="1" x14ac:dyDescent="0.2"/>
    <row r="75" spans="1:1" s="6" customFormat="1" ht="36" customHeight="1" x14ac:dyDescent="0.2">
      <c r="A75" s="8"/>
    </row>
    <row r="76" spans="1:1" s="6" customFormat="1" ht="36" customHeight="1" x14ac:dyDescent="0.2">
      <c r="A76" s="8"/>
    </row>
    <row r="77" spans="1:1" s="6" customFormat="1" ht="36" customHeight="1" x14ac:dyDescent="0.2">
      <c r="A77" s="8"/>
    </row>
    <row r="78" spans="1:1" s="6" customFormat="1" ht="36" customHeight="1" x14ac:dyDescent="0.2">
      <c r="A78" s="8"/>
    </row>
    <row r="79" spans="1:1" s="6" customFormat="1" ht="36" customHeight="1" x14ac:dyDescent="0.2">
      <c r="A79" s="8"/>
    </row>
    <row r="80" spans="1:1" s="6" customFormat="1" ht="36" customHeight="1" x14ac:dyDescent="0.2">
      <c r="A80" s="8"/>
    </row>
    <row r="81" spans="1:1" s="6" customFormat="1" ht="36" customHeight="1" x14ac:dyDescent="0.2">
      <c r="A81" s="8"/>
    </row>
    <row r="82" spans="1:1" s="6" customFormat="1" ht="36" customHeight="1" x14ac:dyDescent="0.2">
      <c r="A82" s="8"/>
    </row>
    <row r="83" spans="1:1" s="6" customFormat="1" ht="36" customHeight="1" x14ac:dyDescent="0.2">
      <c r="A83" s="8"/>
    </row>
    <row r="84" spans="1:1" s="6" customFormat="1" ht="36" customHeight="1" x14ac:dyDescent="0.2">
      <c r="A84" s="8"/>
    </row>
    <row r="85" spans="1:1" s="6" customFormat="1" ht="36" customHeight="1" x14ac:dyDescent="0.2">
      <c r="A85" s="8"/>
    </row>
    <row r="86" spans="1:1" s="6" customFormat="1" ht="36" customHeight="1" x14ac:dyDescent="0.2">
      <c r="A86" s="8"/>
    </row>
    <row r="87" spans="1:1" s="6" customFormat="1" ht="36" customHeight="1" x14ac:dyDescent="0.2">
      <c r="A87" s="8"/>
    </row>
  </sheetData>
  <mergeCells count="5">
    <mergeCell ref="A4:P4"/>
    <mergeCell ref="A6:P6"/>
    <mergeCell ref="A8:P8"/>
    <mergeCell ref="B26:G26"/>
    <mergeCell ref="A5:P5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5" scale="4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6"/>
  <sheetViews>
    <sheetView topLeftCell="A20" zoomScaleNormal="100" zoomScaleSheetLayoutView="48" workbookViewId="0">
      <selection activeCell="A7" sqref="A7:N7"/>
    </sheetView>
  </sheetViews>
  <sheetFormatPr baseColWidth="10" defaultColWidth="9.140625" defaultRowHeight="12.75" x14ac:dyDescent="0.2"/>
  <cols>
    <col min="1" max="1" width="5.28515625" style="4" customWidth="1"/>
    <col min="2" max="2" width="30.85546875" customWidth="1"/>
    <col min="3" max="3" width="28.28515625" customWidth="1"/>
    <col min="4" max="4" width="25.42578125" customWidth="1"/>
    <col min="5" max="5" width="21.85546875" style="4" customWidth="1"/>
    <col min="6" max="14" width="13.28515625" customWidth="1"/>
  </cols>
  <sheetData>
    <row r="1" spans="1:14" ht="37.5" customHeight="1" x14ac:dyDescent="0.2"/>
    <row r="2" spans="1:14" ht="37.5" customHeight="1" x14ac:dyDescent="0.2"/>
    <row r="3" spans="1:14" ht="37.5" customHeight="1" x14ac:dyDescent="0.2"/>
    <row r="4" spans="1:14" ht="19.5" customHeight="1" x14ac:dyDescent="0.2">
      <c r="A4" s="77" t="s">
        <v>293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ht="9.7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21.75" customHeight="1" x14ac:dyDescent="0.25">
      <c r="A6" s="76" t="s">
        <v>113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ht="26.25" customHeight="1" x14ac:dyDescent="0.25">
      <c r="A7" s="75" t="s">
        <v>310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4" ht="10.5" customHeight="1" x14ac:dyDescent="0.2">
      <c r="B8" s="1"/>
      <c r="C8" s="1"/>
      <c r="E8" s="5"/>
      <c r="F8" s="1"/>
      <c r="G8" s="1"/>
      <c r="H8" s="1"/>
      <c r="J8" s="1"/>
      <c r="L8" s="1"/>
      <c r="M8" s="1"/>
    </row>
    <row r="9" spans="1:14" s="10" customFormat="1" ht="18" customHeight="1" x14ac:dyDescent="0.2">
      <c r="A9" s="74" t="s">
        <v>206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ht="14.25" customHeight="1" thickBot="1" x14ac:dyDescent="0.25">
      <c r="B10" s="1"/>
      <c r="C10" s="1"/>
      <c r="E10" s="5"/>
      <c r="F10" s="1"/>
      <c r="G10" s="1"/>
      <c r="H10" s="1"/>
      <c r="J10" s="1"/>
      <c r="L10" s="1"/>
      <c r="M10" s="1"/>
    </row>
    <row r="11" spans="1:14" s="11" customFormat="1" ht="29.25" customHeight="1" thickBot="1" x14ac:dyDescent="0.3">
      <c r="A11" s="18" t="s">
        <v>98</v>
      </c>
      <c r="B11" s="19" t="s">
        <v>90</v>
      </c>
      <c r="C11" s="19" t="s">
        <v>93</v>
      </c>
      <c r="D11" s="19" t="s">
        <v>91</v>
      </c>
      <c r="E11" s="19" t="s">
        <v>92</v>
      </c>
      <c r="F11" s="20" t="s">
        <v>177</v>
      </c>
      <c r="G11" s="20" t="s">
        <v>0</v>
      </c>
      <c r="H11" s="20" t="s">
        <v>1</v>
      </c>
      <c r="I11" s="20" t="s">
        <v>2</v>
      </c>
      <c r="J11" s="20" t="s">
        <v>3</v>
      </c>
      <c r="K11" s="20" t="s">
        <v>4</v>
      </c>
      <c r="L11" s="20" t="s">
        <v>5</v>
      </c>
      <c r="M11" s="20" t="s">
        <v>6</v>
      </c>
      <c r="N11" s="21" t="s">
        <v>138</v>
      </c>
    </row>
    <row r="12" spans="1:14" s="2" customFormat="1" ht="6" customHeight="1" thickBot="1" x14ac:dyDescent="0.25">
      <c r="A12" s="9"/>
      <c r="B12" s="3"/>
      <c r="C12" s="3"/>
      <c r="D12" s="3"/>
      <c r="E12" s="7"/>
      <c r="F12" s="3"/>
      <c r="G12" s="3"/>
      <c r="H12" s="3"/>
      <c r="I12" s="3"/>
      <c r="J12" s="3"/>
      <c r="K12" s="3"/>
      <c r="L12" s="3"/>
      <c r="M12" s="3"/>
      <c r="N12" s="3"/>
    </row>
    <row r="13" spans="1:14" s="2" customFormat="1" ht="32.1" customHeight="1" x14ac:dyDescent="0.2">
      <c r="A13" s="29">
        <v>1</v>
      </c>
      <c r="B13" s="22" t="s">
        <v>184</v>
      </c>
      <c r="C13" s="33" t="s">
        <v>185</v>
      </c>
      <c r="D13" s="33" t="s">
        <v>186</v>
      </c>
      <c r="E13" s="33" t="s">
        <v>192</v>
      </c>
      <c r="F13" s="24">
        <v>10000</v>
      </c>
      <c r="G13" s="30">
        <v>0</v>
      </c>
      <c r="H13" s="24">
        <v>10000</v>
      </c>
      <c r="I13" s="24">
        <v>0</v>
      </c>
      <c r="J13" s="30">
        <v>0</v>
      </c>
      <c r="K13" s="24">
        <v>0</v>
      </c>
      <c r="L13" s="30">
        <v>0</v>
      </c>
      <c r="M13" s="24">
        <v>0</v>
      </c>
      <c r="N13" s="25">
        <v>10000</v>
      </c>
    </row>
    <row r="14" spans="1:14" s="2" customFormat="1" ht="32.1" customHeight="1" x14ac:dyDescent="0.2">
      <c r="A14" s="31">
        <v>2</v>
      </c>
      <c r="B14" s="28" t="s">
        <v>187</v>
      </c>
      <c r="C14" s="34" t="s">
        <v>185</v>
      </c>
      <c r="D14" s="34" t="s">
        <v>186</v>
      </c>
      <c r="E14" s="34" t="s">
        <v>192</v>
      </c>
      <c r="F14" s="26">
        <v>20000</v>
      </c>
      <c r="G14" s="32">
        <v>0</v>
      </c>
      <c r="H14" s="26">
        <v>20000</v>
      </c>
      <c r="I14" s="26">
        <v>0</v>
      </c>
      <c r="J14" s="32">
        <v>0</v>
      </c>
      <c r="K14" s="26">
        <v>0</v>
      </c>
      <c r="L14" s="32">
        <v>0</v>
      </c>
      <c r="M14" s="26">
        <v>0</v>
      </c>
      <c r="N14" s="27">
        <v>20000</v>
      </c>
    </row>
    <row r="15" spans="1:14" s="2" customFormat="1" ht="32.1" customHeight="1" x14ac:dyDescent="0.2">
      <c r="A15" s="31">
        <v>3</v>
      </c>
      <c r="B15" s="28" t="s">
        <v>188</v>
      </c>
      <c r="C15" s="34" t="s">
        <v>185</v>
      </c>
      <c r="D15" s="34" t="s">
        <v>186</v>
      </c>
      <c r="E15" s="34" t="s">
        <v>192</v>
      </c>
      <c r="F15" s="26">
        <v>10000</v>
      </c>
      <c r="G15" s="32">
        <v>0</v>
      </c>
      <c r="H15" s="26">
        <v>10000</v>
      </c>
      <c r="I15" s="26">
        <v>0</v>
      </c>
      <c r="J15" s="32">
        <v>0</v>
      </c>
      <c r="K15" s="26">
        <v>0</v>
      </c>
      <c r="L15" s="32">
        <v>0</v>
      </c>
      <c r="M15" s="26">
        <v>0</v>
      </c>
      <c r="N15" s="27">
        <v>10000</v>
      </c>
    </row>
    <row r="16" spans="1:14" s="2" customFormat="1" ht="32.1" customHeight="1" x14ac:dyDescent="0.2">
      <c r="A16" s="31">
        <v>4</v>
      </c>
      <c r="B16" s="28" t="s">
        <v>189</v>
      </c>
      <c r="C16" s="34" t="s">
        <v>185</v>
      </c>
      <c r="D16" s="34" t="s">
        <v>186</v>
      </c>
      <c r="E16" s="34" t="s">
        <v>192</v>
      </c>
      <c r="F16" s="26">
        <v>10000</v>
      </c>
      <c r="G16" s="32">
        <v>0</v>
      </c>
      <c r="H16" s="26">
        <v>10000</v>
      </c>
      <c r="I16" s="26">
        <v>0</v>
      </c>
      <c r="J16" s="32">
        <v>0</v>
      </c>
      <c r="K16" s="26">
        <v>0</v>
      </c>
      <c r="L16" s="32">
        <v>0</v>
      </c>
      <c r="M16" s="26">
        <v>0</v>
      </c>
      <c r="N16" s="27">
        <v>10000</v>
      </c>
    </row>
    <row r="17" spans="1:15" s="2" customFormat="1" ht="32.1" customHeight="1" x14ac:dyDescent="0.2">
      <c r="A17" s="31">
        <v>5</v>
      </c>
      <c r="B17" s="28" t="s">
        <v>190</v>
      </c>
      <c r="C17" s="34" t="s">
        <v>185</v>
      </c>
      <c r="D17" s="34" t="s">
        <v>186</v>
      </c>
      <c r="E17" s="34" t="s">
        <v>192</v>
      </c>
      <c r="F17" s="26">
        <v>10000</v>
      </c>
      <c r="G17" s="32">
        <v>0</v>
      </c>
      <c r="H17" s="26">
        <v>10000</v>
      </c>
      <c r="I17" s="26">
        <v>0</v>
      </c>
      <c r="J17" s="32">
        <v>0</v>
      </c>
      <c r="K17" s="26">
        <v>0</v>
      </c>
      <c r="L17" s="32">
        <v>0</v>
      </c>
      <c r="M17" s="26">
        <v>0</v>
      </c>
      <c r="N17" s="27">
        <v>10000</v>
      </c>
    </row>
    <row r="18" spans="1:15" s="2" customFormat="1" ht="32.1" customHeight="1" x14ac:dyDescent="0.2">
      <c r="A18" s="31">
        <v>6</v>
      </c>
      <c r="B18" s="28" t="s">
        <v>191</v>
      </c>
      <c r="C18" s="34" t="s">
        <v>185</v>
      </c>
      <c r="D18" s="34" t="s">
        <v>186</v>
      </c>
      <c r="E18" s="34" t="s">
        <v>192</v>
      </c>
      <c r="F18" s="26">
        <v>20000</v>
      </c>
      <c r="G18" s="32">
        <v>0</v>
      </c>
      <c r="H18" s="26">
        <v>20000</v>
      </c>
      <c r="I18" s="26">
        <v>0</v>
      </c>
      <c r="J18" s="32">
        <v>0</v>
      </c>
      <c r="K18" s="26">
        <v>0</v>
      </c>
      <c r="L18" s="32">
        <v>0</v>
      </c>
      <c r="M18" s="26">
        <v>0</v>
      </c>
      <c r="N18" s="27">
        <v>20000</v>
      </c>
    </row>
    <row r="19" spans="1:15" s="2" customFormat="1" ht="32.1" customHeight="1" x14ac:dyDescent="0.2">
      <c r="A19" s="31">
        <v>7</v>
      </c>
      <c r="B19" s="28" t="s">
        <v>271</v>
      </c>
      <c r="C19" s="34" t="s">
        <v>185</v>
      </c>
      <c r="D19" s="34" t="s">
        <v>186</v>
      </c>
      <c r="E19" s="34" t="s">
        <v>192</v>
      </c>
      <c r="F19" s="26">
        <v>10000</v>
      </c>
      <c r="G19" s="32">
        <v>0</v>
      </c>
      <c r="H19" s="26">
        <v>10000</v>
      </c>
      <c r="I19" s="26">
        <v>0</v>
      </c>
      <c r="J19" s="32">
        <v>0</v>
      </c>
      <c r="K19" s="26">
        <v>0</v>
      </c>
      <c r="L19" s="32">
        <v>0</v>
      </c>
      <c r="M19" s="26">
        <v>0</v>
      </c>
      <c r="N19" s="27">
        <v>10000</v>
      </c>
    </row>
    <row r="20" spans="1:15" ht="36" customHeight="1" thickBot="1" x14ac:dyDescent="0.3">
      <c r="A20" s="44"/>
      <c r="B20" s="73" t="s">
        <v>139</v>
      </c>
      <c r="C20" s="73"/>
      <c r="D20" s="73"/>
      <c r="E20" s="73"/>
      <c r="F20" s="46">
        <f t="shared" ref="F20:N20" si="0">SUM(F13:F19)</f>
        <v>90000</v>
      </c>
      <c r="G20" s="47">
        <f t="shared" si="0"/>
        <v>0</v>
      </c>
      <c r="H20" s="46">
        <f t="shared" si="0"/>
        <v>90000</v>
      </c>
      <c r="I20" s="46">
        <f t="shared" si="0"/>
        <v>0</v>
      </c>
      <c r="J20" s="46">
        <f t="shared" si="0"/>
        <v>0</v>
      </c>
      <c r="K20" s="46">
        <f t="shared" si="0"/>
        <v>0</v>
      </c>
      <c r="L20" s="46">
        <f t="shared" si="0"/>
        <v>0</v>
      </c>
      <c r="M20" s="46">
        <f t="shared" si="0"/>
        <v>0</v>
      </c>
      <c r="N20" s="48">
        <f t="shared" si="0"/>
        <v>90000</v>
      </c>
    </row>
    <row r="21" spans="1:15" ht="21.75" customHeight="1" x14ac:dyDescent="0.2"/>
    <row r="22" spans="1:15" ht="21.75" customHeight="1" x14ac:dyDescent="0.2"/>
    <row r="23" spans="1:15" ht="21.75" customHeight="1" x14ac:dyDescent="0.2"/>
    <row r="24" spans="1:15" ht="21.75" customHeight="1" x14ac:dyDescent="0.2"/>
    <row r="25" spans="1:15" ht="21.75" customHeight="1" x14ac:dyDescent="0.2"/>
    <row r="26" spans="1:15" ht="21.75" customHeight="1" x14ac:dyDescent="0.2"/>
    <row r="27" spans="1:15" ht="21.75" customHeight="1" x14ac:dyDescent="0.2"/>
    <row r="28" spans="1:15" ht="21.75" customHeight="1" x14ac:dyDescent="0.2"/>
    <row r="29" spans="1:15" s="4" customFormat="1" ht="21.75" customHeight="1" x14ac:dyDescent="0.2">
      <c r="B29"/>
      <c r="C29"/>
      <c r="D29"/>
      <c r="F29"/>
      <c r="G29"/>
      <c r="H29"/>
      <c r="I29"/>
      <c r="J29"/>
      <c r="K29"/>
      <c r="L29"/>
      <c r="M29"/>
      <c r="N29"/>
      <c r="O29"/>
    </row>
    <row r="30" spans="1:15" s="4" customFormat="1" ht="21.75" customHeight="1" x14ac:dyDescent="0.2">
      <c r="B30"/>
      <c r="C30"/>
      <c r="D30"/>
      <c r="F30"/>
      <c r="G30"/>
      <c r="H30"/>
      <c r="I30"/>
      <c r="J30"/>
      <c r="K30"/>
      <c r="L30"/>
      <c r="M30"/>
      <c r="N30"/>
      <c r="O30"/>
    </row>
    <row r="31" spans="1:15" s="4" customFormat="1" ht="21.75" customHeight="1" x14ac:dyDescent="0.2">
      <c r="B31"/>
      <c r="C31"/>
      <c r="D31"/>
      <c r="F31"/>
      <c r="G31"/>
      <c r="H31"/>
      <c r="I31"/>
      <c r="J31"/>
      <c r="K31"/>
      <c r="L31"/>
      <c r="M31"/>
      <c r="N31"/>
      <c r="O31"/>
    </row>
    <row r="32" spans="1:15" s="4" customFormat="1" ht="21.75" customHeight="1" x14ac:dyDescent="0.2">
      <c r="B32"/>
      <c r="C32"/>
      <c r="D32"/>
      <c r="F32"/>
      <c r="G32"/>
      <c r="H32"/>
      <c r="I32"/>
      <c r="J32"/>
      <c r="K32"/>
      <c r="L32"/>
      <c r="M32"/>
      <c r="N32"/>
      <c r="O32"/>
    </row>
    <row r="33" spans="1:15" s="4" customFormat="1" ht="21.75" customHeight="1" x14ac:dyDescent="0.2">
      <c r="B33"/>
      <c r="C33"/>
      <c r="D33"/>
      <c r="F33"/>
      <c r="G33"/>
      <c r="H33"/>
      <c r="I33"/>
      <c r="J33"/>
      <c r="K33"/>
      <c r="L33"/>
      <c r="M33"/>
      <c r="N33"/>
      <c r="O33"/>
    </row>
    <row r="34" spans="1:15" s="4" customFormat="1" ht="21.75" customHeight="1" x14ac:dyDescent="0.2">
      <c r="B34"/>
      <c r="C34"/>
      <c r="D34"/>
      <c r="F34"/>
      <c r="G34"/>
      <c r="H34"/>
      <c r="I34"/>
      <c r="J34"/>
      <c r="K34"/>
      <c r="L34"/>
      <c r="M34"/>
      <c r="N34"/>
      <c r="O34"/>
    </row>
    <row r="35" spans="1:15" s="4" customFormat="1" ht="21.75" customHeight="1" x14ac:dyDescent="0.2">
      <c r="B35"/>
      <c r="C35"/>
      <c r="D35"/>
      <c r="F35"/>
      <c r="G35"/>
      <c r="H35"/>
      <c r="I35"/>
      <c r="J35"/>
      <c r="K35"/>
      <c r="L35"/>
      <c r="M35"/>
      <c r="N35"/>
      <c r="O35"/>
    </row>
    <row r="36" spans="1:15" s="4" customFormat="1" ht="21.75" customHeight="1" x14ac:dyDescent="0.2">
      <c r="B36"/>
      <c r="C36"/>
      <c r="D36"/>
      <c r="F36"/>
      <c r="G36"/>
      <c r="H36"/>
      <c r="I36"/>
      <c r="J36"/>
      <c r="K36"/>
      <c r="L36"/>
      <c r="M36"/>
      <c r="N36"/>
      <c r="O36"/>
    </row>
    <row r="37" spans="1:15" s="4" customFormat="1" ht="21.75" customHeight="1" x14ac:dyDescent="0.2">
      <c r="B37"/>
      <c r="C37"/>
      <c r="D37"/>
      <c r="F37"/>
      <c r="G37"/>
      <c r="H37"/>
      <c r="I37"/>
      <c r="J37"/>
      <c r="K37"/>
      <c r="L37"/>
      <c r="M37"/>
      <c r="N37"/>
      <c r="O37"/>
    </row>
    <row r="38" spans="1:15" s="4" customFormat="1" ht="21.75" customHeight="1" x14ac:dyDescent="0.2">
      <c r="B38"/>
      <c r="C38"/>
      <c r="D38"/>
      <c r="F38"/>
      <c r="G38"/>
      <c r="H38"/>
      <c r="I38"/>
      <c r="J38"/>
      <c r="K38"/>
      <c r="L38"/>
      <c r="M38"/>
      <c r="N38"/>
      <c r="O38"/>
    </row>
    <row r="39" spans="1:15" s="4" customFormat="1" ht="21.75" customHeight="1" x14ac:dyDescent="0.2">
      <c r="B39"/>
      <c r="C39"/>
      <c r="D39"/>
      <c r="F39"/>
      <c r="G39"/>
      <c r="H39"/>
      <c r="I39"/>
      <c r="J39"/>
      <c r="K39"/>
      <c r="L39"/>
      <c r="M39"/>
      <c r="N39"/>
      <c r="O39"/>
    </row>
    <row r="40" spans="1:15" s="4" customFormat="1" ht="21.75" customHeight="1" x14ac:dyDescent="0.2">
      <c r="B40"/>
      <c r="C40"/>
      <c r="D40"/>
      <c r="F40"/>
      <c r="G40"/>
      <c r="H40"/>
      <c r="I40"/>
      <c r="J40"/>
      <c r="K40"/>
      <c r="L40"/>
      <c r="M40"/>
      <c r="N40"/>
      <c r="O40"/>
    </row>
    <row r="41" spans="1:15" s="4" customFormat="1" ht="21.75" customHeight="1" x14ac:dyDescent="0.2">
      <c r="B41"/>
      <c r="C41"/>
      <c r="D41"/>
      <c r="F41"/>
      <c r="G41"/>
      <c r="H41"/>
      <c r="I41"/>
      <c r="J41"/>
      <c r="K41"/>
      <c r="L41"/>
      <c r="M41"/>
      <c r="N41"/>
      <c r="O41"/>
    </row>
    <row r="42" spans="1:15" s="4" customFormat="1" ht="21.75" customHeight="1" x14ac:dyDescent="0.2">
      <c r="B42"/>
      <c r="C42"/>
      <c r="D42"/>
      <c r="F42"/>
      <c r="G42"/>
      <c r="H42"/>
      <c r="I42"/>
      <c r="J42"/>
      <c r="K42"/>
      <c r="L42"/>
      <c r="M42"/>
      <c r="N42"/>
      <c r="O42"/>
    </row>
    <row r="43" spans="1:15" s="4" customFormat="1" ht="21.75" customHeight="1" x14ac:dyDescent="0.2">
      <c r="B43"/>
      <c r="C43"/>
      <c r="D43"/>
      <c r="F43"/>
      <c r="G43"/>
      <c r="H43"/>
      <c r="I43"/>
      <c r="J43"/>
      <c r="K43"/>
      <c r="L43"/>
      <c r="M43"/>
      <c r="N43"/>
      <c r="O43"/>
    </row>
    <row r="44" spans="1:15" s="4" customFormat="1" ht="21.75" customHeight="1" x14ac:dyDescent="0.2">
      <c r="B44"/>
      <c r="C44"/>
      <c r="D44"/>
      <c r="F44"/>
      <c r="G44"/>
      <c r="H44"/>
      <c r="I44"/>
      <c r="J44"/>
      <c r="K44"/>
      <c r="L44"/>
      <c r="M44"/>
      <c r="N44"/>
      <c r="O44"/>
    </row>
    <row r="45" spans="1:15" ht="21.75" customHeight="1" x14ac:dyDescent="0.2">
      <c r="A45"/>
    </row>
    <row r="46" spans="1:15" ht="21.75" customHeight="1" x14ac:dyDescent="0.2">
      <c r="A46"/>
    </row>
    <row r="47" spans="1:15" ht="21.75" customHeight="1" x14ac:dyDescent="0.2">
      <c r="A47"/>
    </row>
    <row r="48" spans="1:15" ht="21.75" customHeight="1" x14ac:dyDescent="0.2">
      <c r="A48"/>
    </row>
    <row r="49" spans="1:5" ht="21.75" customHeight="1" x14ac:dyDescent="0.2">
      <c r="A49"/>
    </row>
    <row r="50" spans="1:5" ht="21.75" customHeight="1" x14ac:dyDescent="0.2"/>
    <row r="51" spans="1:5" ht="21.75" customHeight="1" x14ac:dyDescent="0.2"/>
    <row r="52" spans="1:5" ht="21.75" customHeight="1" x14ac:dyDescent="0.2"/>
    <row r="59" spans="1:5" s="2" customFormat="1" ht="36" customHeight="1" x14ac:dyDescent="0.2">
      <c r="A59" s="9"/>
      <c r="E59" s="9"/>
    </row>
    <row r="60" spans="1:5" s="2" customFormat="1" ht="36" customHeight="1" x14ac:dyDescent="0.2">
      <c r="A60" s="9"/>
      <c r="E60" s="9"/>
    </row>
    <row r="62" spans="1:5" ht="36" customHeight="1" x14ac:dyDescent="0.2"/>
    <row r="63" spans="1:5" ht="36" customHeight="1" x14ac:dyDescent="0.2"/>
    <row r="64" spans="1:5" ht="36" customHeight="1" x14ac:dyDescent="0.2"/>
    <row r="65" spans="1:1" ht="36" customHeight="1" x14ac:dyDescent="0.2"/>
    <row r="73" spans="1:1" s="6" customFormat="1" ht="36" customHeight="1" x14ac:dyDescent="0.2">
      <c r="A73" s="8"/>
    </row>
    <row r="74" spans="1:1" s="6" customFormat="1" ht="36" customHeight="1" x14ac:dyDescent="0.2">
      <c r="A74" s="8"/>
    </row>
    <row r="75" spans="1:1" s="6" customFormat="1" ht="36" customHeight="1" x14ac:dyDescent="0.2">
      <c r="A75" s="8"/>
    </row>
    <row r="76" spans="1:1" s="6" customFormat="1" ht="36" customHeight="1" x14ac:dyDescent="0.2">
      <c r="A76" s="8"/>
    </row>
    <row r="77" spans="1:1" s="6" customFormat="1" ht="36" customHeight="1" x14ac:dyDescent="0.2">
      <c r="A77" s="8"/>
    </row>
    <row r="78" spans="1:1" s="6" customFormat="1" ht="36" customHeight="1" x14ac:dyDescent="0.2">
      <c r="A78" s="8"/>
    </row>
    <row r="79" spans="1:1" s="6" customFormat="1" ht="36" customHeight="1" x14ac:dyDescent="0.2">
      <c r="A79" s="8"/>
    </row>
    <row r="80" spans="1:1" s="6" customFormat="1" ht="36" customHeight="1" x14ac:dyDescent="0.2">
      <c r="A80" s="8"/>
    </row>
    <row r="81" spans="1:1" s="6" customFormat="1" ht="36" customHeight="1" x14ac:dyDescent="0.2">
      <c r="A81" s="8"/>
    </row>
    <row r="82" spans="1:1" s="6" customFormat="1" ht="36" customHeight="1" x14ac:dyDescent="0.2">
      <c r="A82" s="8"/>
    </row>
    <row r="83" spans="1:1" s="6" customFormat="1" ht="36" customHeight="1" x14ac:dyDescent="0.2">
      <c r="A83" s="8"/>
    </row>
    <row r="84" spans="1:1" s="6" customFormat="1" ht="36" customHeight="1" x14ac:dyDescent="0.2">
      <c r="A84" s="8"/>
    </row>
    <row r="85" spans="1:1" s="6" customFormat="1" ht="36" customHeight="1" x14ac:dyDescent="0.2">
      <c r="A85" s="8"/>
    </row>
    <row r="86" spans="1:1" s="6" customFormat="1" ht="36" customHeight="1" x14ac:dyDescent="0.2">
      <c r="A86" s="8"/>
    </row>
  </sheetData>
  <mergeCells count="5">
    <mergeCell ref="A4:N4"/>
    <mergeCell ref="A7:N7"/>
    <mergeCell ref="A9:N9"/>
    <mergeCell ref="B20:E20"/>
    <mergeCell ref="A6:N6"/>
  </mergeCells>
  <printOptions horizontalCentered="1"/>
  <pageMargins left="0.70866141732283505" right="0.70866141732283505" top="0.74803149606299202" bottom="0.74803149606299202" header="0.31496062992126" footer="0.31496062992126"/>
  <pageSetup paperSize="5" scale="5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2:R21"/>
  <sheetViews>
    <sheetView topLeftCell="A22" workbookViewId="0">
      <selection activeCell="B21" sqref="B21:I21"/>
    </sheetView>
  </sheetViews>
  <sheetFormatPr baseColWidth="10" defaultRowHeight="12.75" x14ac:dyDescent="0.2"/>
  <cols>
    <col min="2" max="2" width="5" customWidth="1"/>
    <col min="3" max="3" width="17.42578125" bestFit="1" customWidth="1"/>
    <col min="4" max="4" width="16.42578125" bestFit="1" customWidth="1"/>
    <col min="5" max="5" width="18.5703125" bestFit="1" customWidth="1"/>
    <col min="6" max="6" width="12.7109375" bestFit="1" customWidth="1"/>
    <col min="7" max="7" width="15.5703125" bestFit="1" customWidth="1"/>
    <col min="8" max="8" width="19.5703125" customWidth="1"/>
    <col min="9" max="9" width="18.42578125" bestFit="1" customWidth="1"/>
  </cols>
  <sheetData>
    <row r="12" spans="2:18" ht="19.5" customHeight="1" x14ac:dyDescent="0.2">
      <c r="B12" s="77" t="s">
        <v>293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</row>
    <row r="13" spans="2:18" ht="21.75" customHeight="1" x14ac:dyDescent="0.25">
      <c r="B13" s="76" t="s">
        <v>113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</row>
    <row r="14" spans="2:18" ht="26.25" customHeight="1" x14ac:dyDescent="0.25">
      <c r="B14" s="75" t="s">
        <v>311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</row>
    <row r="15" spans="2:18" ht="12.75" customHeight="1" x14ac:dyDescent="0.2">
      <c r="B15" s="4"/>
      <c r="C15" s="1"/>
      <c r="D15" s="1"/>
      <c r="E15" s="1"/>
      <c r="F15" s="1"/>
      <c r="I15" s="5"/>
      <c r="J15" s="1"/>
      <c r="K15" s="1"/>
      <c r="L15" s="1"/>
      <c r="N15" s="1"/>
      <c r="P15" s="1"/>
      <c r="Q15" s="1"/>
    </row>
    <row r="16" spans="2:18" s="10" customFormat="1" ht="16.5" customHeight="1" x14ac:dyDescent="0.2">
      <c r="B16" s="74" t="s">
        <v>307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</row>
    <row r="17" spans="2:18" ht="13.5" thickBot="1" x14ac:dyDescent="0.25"/>
    <row r="18" spans="2:18" ht="39" thickBot="1" x14ac:dyDescent="0.25">
      <c r="B18" s="64" t="s">
        <v>98</v>
      </c>
      <c r="C18" s="20" t="s">
        <v>90</v>
      </c>
      <c r="D18" s="20" t="s">
        <v>93</v>
      </c>
      <c r="E18" s="20" t="s">
        <v>303</v>
      </c>
      <c r="F18" s="20" t="s">
        <v>92</v>
      </c>
      <c r="G18" s="20" t="s">
        <v>177</v>
      </c>
      <c r="H18" s="20" t="s">
        <v>299</v>
      </c>
      <c r="I18" s="20" t="s">
        <v>93</v>
      </c>
      <c r="J18" s="20" t="s">
        <v>177</v>
      </c>
      <c r="K18" s="20" t="s">
        <v>0</v>
      </c>
      <c r="L18" s="20" t="s">
        <v>1</v>
      </c>
      <c r="M18" s="20" t="s">
        <v>2</v>
      </c>
      <c r="N18" s="20" t="s">
        <v>3</v>
      </c>
      <c r="O18" s="20" t="s">
        <v>4</v>
      </c>
      <c r="P18" s="20" t="s">
        <v>5</v>
      </c>
      <c r="Q18" s="20" t="s">
        <v>6</v>
      </c>
      <c r="R18" s="21" t="s">
        <v>138</v>
      </c>
    </row>
    <row r="19" spans="2:18" x14ac:dyDescent="0.2">
      <c r="B19" s="9"/>
      <c r="C19" s="55"/>
      <c r="D19" s="55"/>
      <c r="E19" s="55"/>
      <c r="F19" s="55"/>
      <c r="G19" s="55"/>
      <c r="H19" s="56"/>
      <c r="I19" s="55"/>
      <c r="J19" s="3"/>
      <c r="K19" s="3"/>
      <c r="L19" s="3"/>
      <c r="M19" s="3"/>
      <c r="N19" s="3"/>
      <c r="O19" s="3"/>
      <c r="P19" s="3"/>
      <c r="Q19" s="3"/>
      <c r="R19" s="3"/>
    </row>
    <row r="20" spans="2:18" ht="60" x14ac:dyDescent="0.2">
      <c r="B20" s="68">
        <v>1</v>
      </c>
      <c r="C20" s="60" t="s">
        <v>168</v>
      </c>
      <c r="D20" s="60" t="s">
        <v>101</v>
      </c>
      <c r="E20" s="60" t="s">
        <v>302</v>
      </c>
      <c r="F20" s="61" t="s">
        <v>304</v>
      </c>
      <c r="G20" s="62">
        <v>45000</v>
      </c>
      <c r="H20" s="63" t="s">
        <v>305</v>
      </c>
      <c r="I20" s="60" t="s">
        <v>101</v>
      </c>
      <c r="J20" s="59">
        <v>100000</v>
      </c>
      <c r="K20" s="65">
        <v>0</v>
      </c>
      <c r="L20" s="59">
        <v>100000</v>
      </c>
      <c r="M20" s="59">
        <f>L20*0.0287</f>
        <v>2870</v>
      </c>
      <c r="N20" s="59">
        <v>11510.31</v>
      </c>
      <c r="O20" s="59">
        <f>L20*0.0304</f>
        <v>3040</v>
      </c>
      <c r="P20" s="59">
        <v>2380.2399999999998</v>
      </c>
      <c r="Q20" s="59">
        <f>M20+N20+O20+P20</f>
        <v>19800.549999999996</v>
      </c>
      <c r="R20" s="66">
        <f>+L20-Q20</f>
        <v>80199.450000000012</v>
      </c>
    </row>
    <row r="21" spans="2:18" ht="15.75" customHeight="1" thickBot="1" x14ac:dyDescent="0.3">
      <c r="B21" s="78" t="s">
        <v>139</v>
      </c>
      <c r="C21" s="79"/>
      <c r="D21" s="79"/>
      <c r="E21" s="79"/>
      <c r="F21" s="79"/>
      <c r="G21" s="79"/>
      <c r="H21" s="79"/>
      <c r="I21" s="80"/>
      <c r="J21" s="54">
        <f t="shared" ref="J21:R21" si="0">SUM(J20:J20)</f>
        <v>100000</v>
      </c>
      <c r="K21" s="54">
        <f t="shared" si="0"/>
        <v>0</v>
      </c>
      <c r="L21" s="54">
        <f t="shared" si="0"/>
        <v>100000</v>
      </c>
      <c r="M21" s="54">
        <f t="shared" si="0"/>
        <v>2870</v>
      </c>
      <c r="N21" s="54">
        <f t="shared" si="0"/>
        <v>11510.31</v>
      </c>
      <c r="O21" s="54">
        <f t="shared" si="0"/>
        <v>3040</v>
      </c>
      <c r="P21" s="54">
        <f t="shared" si="0"/>
        <v>2380.2399999999998</v>
      </c>
      <c r="Q21" s="54">
        <f t="shared" si="0"/>
        <v>19800.549999999996</v>
      </c>
      <c r="R21" s="67">
        <f t="shared" si="0"/>
        <v>80199.450000000012</v>
      </c>
    </row>
  </sheetData>
  <mergeCells count="5">
    <mergeCell ref="B12:R12"/>
    <mergeCell ref="B13:R13"/>
    <mergeCell ref="B16:R16"/>
    <mergeCell ref="B21:I21"/>
    <mergeCell ref="B14:R14"/>
  </mergeCells>
  <pageMargins left="0.7" right="0.7" top="0.75" bottom="0.75" header="0.3" footer="0.3"/>
  <pageSetup paperSize="41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Nomina Fijos</vt:lpstr>
      <vt:lpstr>Nomina Contratados </vt:lpstr>
      <vt:lpstr>Nomina Personal Vigilancia</vt:lpstr>
      <vt:lpstr>Temporal Cargos de Carrera</vt:lpstr>
      <vt:lpstr>'Nomina Fijos'!Área_de_impresión</vt:lpstr>
      <vt:lpstr>'Nomina Contratados '!Títulos_a_imprimir</vt:lpstr>
      <vt:lpstr>'Nomina Fijos'!Títulos_a_imprimir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Angela Comas</cp:lastModifiedBy>
  <cp:lastPrinted>2020-08-09T14:10:44Z</cp:lastPrinted>
  <dcterms:created xsi:type="dcterms:W3CDTF">2017-10-11T04:49:31Z</dcterms:created>
  <dcterms:modified xsi:type="dcterms:W3CDTF">2023-03-29T14:34:46Z</dcterms:modified>
</cp:coreProperties>
</file>