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\Desktop\Nominas 2018\Noviembre\"/>
    </mc:Choice>
  </mc:AlternateContent>
  <bookViews>
    <workbookView xWindow="0" yWindow="0" windowWidth="17040" windowHeight="5085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0" hidden="1">'Nomina Fijos'!$A$13:$N$137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</workbook>
</file>

<file path=xl/calcChain.xml><?xml version="1.0" encoding="utf-8"?>
<calcChain xmlns="http://schemas.openxmlformats.org/spreadsheetml/2006/main">
  <c r="L137" i="5" l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M36" i="5"/>
  <c r="N36" i="5" s="1"/>
  <c r="M61" i="5"/>
  <c r="N61" i="5" s="1"/>
  <c r="M55" i="5"/>
  <c r="N55" i="5" s="1"/>
  <c r="M54" i="5"/>
  <c r="N54" i="5" s="1"/>
  <c r="M53" i="5"/>
  <c r="N53" i="5" s="1"/>
  <c r="M52" i="5"/>
  <c r="N52" i="5" s="1"/>
  <c r="M51" i="5"/>
  <c r="N51" i="5" s="1"/>
  <c r="M130" i="5" l="1"/>
  <c r="N130" i="5" s="1"/>
  <c r="M129" i="5"/>
  <c r="N129" i="5" s="1"/>
  <c r="F129" i="5"/>
  <c r="M44" i="5"/>
  <c r="N44" i="5" s="1"/>
  <c r="M42" i="5"/>
  <c r="N42" i="5" s="1"/>
  <c r="M41" i="5"/>
  <c r="N41" i="5" s="1"/>
  <c r="M40" i="5"/>
  <c r="N40" i="5" s="1"/>
  <c r="H33" i="9"/>
  <c r="I137" i="5" l="1"/>
  <c r="F137" i="5"/>
  <c r="A14" i="5" l="1"/>
  <c r="M60" i="5"/>
  <c r="N60" i="5" s="1"/>
  <c r="M50" i="5"/>
  <c r="N50" i="5" s="1"/>
  <c r="M35" i="5"/>
  <c r="N35" i="5" s="1"/>
  <c r="M43" i="5"/>
  <c r="N43" i="5" s="1"/>
  <c r="A136" i="5" l="1"/>
  <c r="I33" i="9"/>
  <c r="M104" i="5" l="1"/>
  <c r="N104" i="5" s="1"/>
  <c r="F14" i="12" l="1"/>
  <c r="L25" i="11" l="1"/>
  <c r="K25" i="11"/>
  <c r="J25" i="11"/>
  <c r="I25" i="11"/>
  <c r="H25" i="11"/>
  <c r="G25" i="11"/>
  <c r="F25" i="11"/>
  <c r="G137" i="5"/>
  <c r="H137" i="5"/>
  <c r="J137" i="5"/>
  <c r="K137" i="5"/>
  <c r="M70" i="5"/>
  <c r="N70" i="5" s="1"/>
  <c r="M63" i="5"/>
  <c r="N63" i="5" s="1"/>
  <c r="M79" i="5"/>
  <c r="N79" i="5" s="1"/>
  <c r="M136" i="5"/>
  <c r="N136" i="5" s="1"/>
  <c r="M25" i="11" l="1"/>
  <c r="N25" i="11"/>
  <c r="N33" i="9" l="1"/>
  <c r="M33" i="9"/>
  <c r="L33" i="9"/>
  <c r="K33" i="9"/>
  <c r="O21" i="9"/>
  <c r="P21" i="9" s="1"/>
  <c r="O30" i="9"/>
  <c r="P30" i="9" s="1"/>
  <c r="O29" i="9"/>
  <c r="P29" i="9" s="1"/>
  <c r="O20" i="9"/>
  <c r="P20" i="9" s="1"/>
  <c r="O23" i="9"/>
  <c r="P23" i="9" s="1"/>
  <c r="O28" i="9"/>
  <c r="P28" i="9" s="1"/>
  <c r="O22" i="9"/>
  <c r="P22" i="9" s="1"/>
  <c r="O16" i="9"/>
  <c r="P16" i="9" s="1"/>
  <c r="H16" i="9"/>
  <c r="O13" i="9"/>
  <c r="P13" i="9" s="1"/>
  <c r="O32" i="9"/>
  <c r="P32" i="9" s="1"/>
  <c r="H32" i="9"/>
  <c r="O19" i="9"/>
  <c r="J19" i="9"/>
  <c r="H19" i="9"/>
  <c r="O15" i="9"/>
  <c r="P15" i="9" s="1"/>
  <c r="H15" i="9"/>
  <c r="O27" i="9"/>
  <c r="P27" i="9" s="1"/>
  <c r="H27" i="9"/>
  <c r="O26" i="9"/>
  <c r="P26" i="9" s="1"/>
  <c r="H26" i="9"/>
  <c r="O18" i="9"/>
  <c r="P18" i="9" s="1"/>
  <c r="O14" i="9"/>
  <c r="P14" i="9" s="1"/>
  <c r="O25" i="9"/>
  <c r="P25" i="9" s="1"/>
  <c r="H25" i="9"/>
  <c r="O31" i="9"/>
  <c r="P31" i="9" s="1"/>
  <c r="H31" i="9"/>
  <c r="O17" i="9"/>
  <c r="P17" i="9" s="1"/>
  <c r="O24" i="9"/>
  <c r="P24" i="9" s="1"/>
  <c r="P19" i="9" l="1"/>
  <c r="P33" i="9" s="1"/>
  <c r="O33" i="9"/>
  <c r="J33" i="9"/>
  <c r="M69" i="5" l="1"/>
  <c r="N69" i="5" s="1"/>
  <c r="M68" i="5"/>
  <c r="N68" i="5" s="1"/>
  <c r="M39" i="5"/>
  <c r="N39" i="5" s="1"/>
  <c r="M62" i="5"/>
  <c r="N62" i="5" s="1"/>
  <c r="M59" i="5"/>
  <c r="N59" i="5" s="1"/>
  <c r="M58" i="5"/>
  <c r="N58" i="5" s="1"/>
  <c r="M19" i="5"/>
  <c r="N19" i="5" s="1"/>
  <c r="M38" i="5"/>
  <c r="N38" i="5" s="1"/>
  <c r="M34" i="5"/>
  <c r="N34" i="5" s="1"/>
  <c r="M33" i="5"/>
  <c r="N33" i="5" s="1"/>
  <c r="M57" i="5"/>
  <c r="N57" i="5" s="1"/>
  <c r="M32" i="5"/>
  <c r="N32" i="5" s="1"/>
  <c r="M67" i="5"/>
  <c r="N67" i="5" s="1"/>
  <c r="M66" i="5"/>
  <c r="N66" i="5" s="1"/>
  <c r="M65" i="5"/>
  <c r="N65" i="5" s="1"/>
  <c r="M31" i="5"/>
  <c r="N31" i="5" s="1"/>
  <c r="M56" i="5"/>
  <c r="N56" i="5" s="1"/>
  <c r="M49" i="5"/>
  <c r="N49" i="5" s="1"/>
  <c r="M37" i="5"/>
  <c r="N37" i="5" s="1"/>
  <c r="M48" i="5"/>
  <c r="N48" i="5" s="1"/>
  <c r="M64" i="5"/>
  <c r="N64" i="5" s="1"/>
  <c r="M47" i="5"/>
  <c r="N47" i="5" s="1"/>
  <c r="M30" i="5"/>
  <c r="N30" i="5" s="1"/>
  <c r="M46" i="5"/>
  <c r="N46" i="5" s="1"/>
  <c r="M45" i="5"/>
  <c r="N45" i="5" s="1"/>
  <c r="M99" i="5"/>
  <c r="N99" i="5" s="1"/>
  <c r="M98" i="5"/>
  <c r="N98" i="5" s="1"/>
  <c r="M25" i="5"/>
  <c r="N25" i="5" s="1"/>
  <c r="M28" i="5"/>
  <c r="N28" i="5" s="1"/>
  <c r="M97" i="5"/>
  <c r="N97" i="5" s="1"/>
  <c r="M96" i="5"/>
  <c r="N96" i="5" s="1"/>
  <c r="M24" i="5"/>
  <c r="N24" i="5" s="1"/>
  <c r="M18" i="5"/>
  <c r="N18" i="5" s="1"/>
  <c r="M22" i="5"/>
  <c r="N22" i="5" s="1"/>
  <c r="M95" i="5"/>
  <c r="N95" i="5" s="1"/>
  <c r="M17" i="5"/>
  <c r="N17" i="5" s="1"/>
  <c r="M27" i="5"/>
  <c r="N27" i="5" s="1"/>
  <c r="M94" i="5"/>
  <c r="N94" i="5" s="1"/>
  <c r="M93" i="5"/>
  <c r="N93" i="5" s="1"/>
  <c r="M13" i="5"/>
  <c r="M92" i="5"/>
  <c r="N92" i="5" s="1"/>
  <c r="M23" i="5"/>
  <c r="N23" i="5" s="1"/>
  <c r="M21" i="5"/>
  <c r="N21" i="5" s="1"/>
  <c r="M91" i="5"/>
  <c r="N91" i="5" s="1"/>
  <c r="M20" i="5"/>
  <c r="N20" i="5" s="1"/>
  <c r="M16" i="5"/>
  <c r="N16" i="5" s="1"/>
  <c r="M14" i="5"/>
  <c r="N14" i="5" s="1"/>
  <c r="M90" i="5"/>
  <c r="N90" i="5" s="1"/>
  <c r="M113" i="5"/>
  <c r="N113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112" i="5"/>
  <c r="N112" i="5" s="1"/>
  <c r="M105" i="5"/>
  <c r="N105" i="5" s="1"/>
  <c r="M29" i="5"/>
  <c r="N29" i="5" s="1"/>
  <c r="M103" i="5"/>
  <c r="N103" i="5" s="1"/>
  <c r="M128" i="5"/>
  <c r="N128" i="5" s="1"/>
  <c r="M102" i="5"/>
  <c r="N102" i="5" s="1"/>
  <c r="M15" i="5"/>
  <c r="N15" i="5" s="1"/>
  <c r="M111" i="5"/>
  <c r="N111" i="5" s="1"/>
  <c r="M110" i="5"/>
  <c r="N110" i="5" s="1"/>
  <c r="M120" i="5"/>
  <c r="N120" i="5" s="1"/>
  <c r="M101" i="5"/>
  <c r="N101" i="5" s="1"/>
  <c r="M82" i="5"/>
  <c r="N82" i="5" s="1"/>
  <c r="M81" i="5"/>
  <c r="N81" i="5" s="1"/>
  <c r="M80" i="5"/>
  <c r="N80" i="5" s="1"/>
  <c r="M119" i="5"/>
  <c r="N119" i="5" s="1"/>
  <c r="M78" i="5"/>
  <c r="N78" i="5" s="1"/>
  <c r="M100" i="5"/>
  <c r="N100" i="5" s="1"/>
  <c r="M127" i="5"/>
  <c r="N127" i="5" s="1"/>
  <c r="M77" i="5"/>
  <c r="N77" i="5" s="1"/>
  <c r="M118" i="5"/>
  <c r="N118" i="5" s="1"/>
  <c r="M117" i="5"/>
  <c r="N117" i="5" s="1"/>
  <c r="M76" i="5"/>
  <c r="N76" i="5" s="1"/>
  <c r="M116" i="5"/>
  <c r="N116" i="5" s="1"/>
  <c r="M126" i="5"/>
  <c r="N126" i="5" s="1"/>
  <c r="M75" i="5"/>
  <c r="N75" i="5" s="1"/>
  <c r="M74" i="5"/>
  <c r="N74" i="5" s="1"/>
  <c r="M73" i="5"/>
  <c r="N73" i="5" s="1"/>
  <c r="M125" i="5"/>
  <c r="N125" i="5" s="1"/>
  <c r="M135" i="5"/>
  <c r="N135" i="5" s="1"/>
  <c r="M134" i="5"/>
  <c r="N134" i="5" s="1"/>
  <c r="M109" i="5"/>
  <c r="N109" i="5" s="1"/>
  <c r="M133" i="5"/>
  <c r="N133" i="5" s="1"/>
  <c r="M132" i="5"/>
  <c r="N132" i="5" s="1"/>
  <c r="N108" i="5"/>
  <c r="M131" i="5"/>
  <c r="N131" i="5" s="1"/>
  <c r="M72" i="5"/>
  <c r="N72" i="5" s="1"/>
  <c r="M107" i="5"/>
  <c r="N107" i="5" s="1"/>
  <c r="M124" i="5"/>
  <c r="N124" i="5" s="1"/>
  <c r="M123" i="5"/>
  <c r="N123" i="5" s="1"/>
  <c r="M71" i="5"/>
  <c r="N71" i="5" s="1"/>
  <c r="M106" i="5"/>
  <c r="N106" i="5" s="1"/>
  <c r="M122" i="5"/>
  <c r="N122" i="5" s="1"/>
  <c r="M26" i="5"/>
  <c r="N26" i="5" s="1"/>
  <c r="M115" i="5"/>
  <c r="N115" i="5" s="1"/>
  <c r="M114" i="5"/>
  <c r="N114" i="5" s="1"/>
  <c r="M121" i="5"/>
  <c r="N13" i="5" l="1"/>
  <c r="M137" i="5"/>
  <c r="N121" i="5"/>
  <c r="N137" i="5" l="1"/>
</calcChain>
</file>

<file path=xl/sharedStrings.xml><?xml version="1.0" encoding="utf-8"?>
<sst xmlns="http://schemas.openxmlformats.org/spreadsheetml/2006/main" count="704" uniqueCount="279">
  <si>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</si>
  <si>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</si>
  <si>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</si>
  <si>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</si>
  <si>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</si>
  <si>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</si>
  <si>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</si>
  <si>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</si>
  <si>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</si>
  <si>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</si>
  <si>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</si>
  <si>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</si>
  <si>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</si>
  <si>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</si>
  <si>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</si>
  <si>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</si>
  <si>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</si>
  <si>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</si>
  <si>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</si>
  <si>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</si>
  <si>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</si>
  <si>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</si>
  <si>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</si>
  <si>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</si>
  <si>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</si>
  <si>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</si>
  <si>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</si>
  <si>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</si>
  <si>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</si>
  <si>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</si>
  <si>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</si>
  <si>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</si>
  <si>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</si>
  <si>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</si>
  <si>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</si>
  <si>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</si>
  <si>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</si>
  <si>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</si>
  <si>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</si>
  <si>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</si>
  <si>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</si>
  <si>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</si>
  <si>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</si>
  <si>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</si>
  <si>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</si>
  <si>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</si>
  <si>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</si>
  <si>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</si>
  <si>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JAYRO MUNOZ FAMILIA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</si>
  <si>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</si>
  <si>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</si>
  <si>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</si>
  <si>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</si>
  <si>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</si>
  <si>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</si>
  <si>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</si>
  <si>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</si>
  <si>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</si>
  <si>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</si>
  <si>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</si>
  <si>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</si>
  <si>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</si>
  <si>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</si>
  <si>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</si>
  <si>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</si>
  <si>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YOCASTA CONCEPCION FERNANDEZ DE JES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</si>
  <si>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</si>
  <si>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</si>
  <si>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</si>
  <si>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</si>
  <si>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</si>
  <si>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</si>
  <si>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FRANK MAIRENY SANTANA CESPEDES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</si>
  <si>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</si>
  <si>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</si>
  <si>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</si>
  <si>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</si>
  <si>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</si>
  <si>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</si>
  <si>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</si>
  <si>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</si>
  <si>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</si>
  <si>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</si>
  <si>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</si>
  <si>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</si>
  <si>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</si>
  <si>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</si>
  <si>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</si>
  <si>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</si>
  <si>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</si>
  <si>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</si>
  <si>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</si>
  <si>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</si>
  <si>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</si>
  <si>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</si>
  <si>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</si>
  <si>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</si>
  <si>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</si>
  <si>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</si>
  <si>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</si>
  <si>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</si>
  <si>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</si>
  <si>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PEDRO EMMANUEL CAPELLAN MARIN</t>
  </si>
  <si>
    <t>AUXILIAR INVESTIGACION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</si>
  <si>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</si>
  <si>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</si>
  <si>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</si>
  <si>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</si>
  <si>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</si>
  <si>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</si>
  <si>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</si>
  <si>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</si>
  <si>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</si>
  <si>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</si>
  <si>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</si>
  <si>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</si>
  <si>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</si>
  <si>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</si>
  <si>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</si>
  <si>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</si>
  <si>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</si>
  <si>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</si>
  <si>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</si>
  <si>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</si>
  <si>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</si>
  <si>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</si>
  <si>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</si>
  <si>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</si>
  <si>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</si>
  <si>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</si>
  <si>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</si>
  <si>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DEBRA STEPHANIE HERNANDEZ MORALES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</si>
  <si>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</si>
  <si>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</si>
  <si>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</si>
  <si>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</si>
  <si>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</si>
  <si>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</si>
  <si>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</si>
  <si>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</si>
  <si>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</si>
  <si>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</si>
  <si>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</si>
  <si>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</si>
  <si>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</si>
  <si>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</si>
  <si>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</si>
  <si>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</si>
  <si>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</si>
  <si>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</si>
  <si>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</si>
  <si>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</si>
  <si>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</si>
  <si>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</si>
  <si>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</si>
  <si>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</si>
  <si>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</si>
  <si>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</si>
  <si>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</si>
  <si>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</si>
  <si>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</si>
  <si>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</si>
  <si>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</si>
  <si>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</si>
  <si>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</si>
  <si>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</si>
  <si>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</si>
  <si>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</si>
  <si>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</si>
  <si>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</si>
  <si>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</si>
  <si>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</si>
  <si>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</si>
  <si>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</si>
  <si>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</si>
  <si>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DESPACHO</t>
  </si>
  <si>
    <t>COORDINADORA DE EVENTOS Y PROTOCOLO</t>
  </si>
  <si>
    <t>NALDA YALINA LIZARDO ZORRILLA</t>
  </si>
  <si>
    <t>CAPITULO:  0201     SUBCAPTULO: 06     DAF:01     UE:008     PROGRAMA: 16     SUBPROGRAMA: 0     PROYECTO: 0     ACTIVIDAD:001     CUENTA: 2.1.1.1.01     FONDO:0100</t>
  </si>
  <si>
    <t>“AÑO DEL FOMENTO DE LAS EXPORTACIONES”</t>
  </si>
  <si>
    <t>ENCARGADO DEPTO. INVESTIG. Y SEG. DE DENUNCIAS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</si>
  <si>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</si>
  <si>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</si>
  <si>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</si>
  <si>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</si>
  <si>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</si>
  <si>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ASESOR DE CAPACITACION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</si>
  <si>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</si>
  <si>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</si>
  <si>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</si>
  <si>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</si>
  <si>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</si>
  <si>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</si>
  <si>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</si>
  <si>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</si>
  <si>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</si>
  <si>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</si>
  <si>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</si>
  <si>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</si>
  <si>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</si>
  <si>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</si>
  <si>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</si>
  <si>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</si>
  <si>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</si>
  <si>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</si>
  <si>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</si>
  <si>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</si>
  <si>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</si>
  <si>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</si>
  <si>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</si>
  <si>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NATALIE MERCEDES TEJADA JIMINIAN</t>
  </si>
  <si>
    <t>DILANIA ALTAGRACIA MATEO ALMONTE</t>
  </si>
  <si>
    <t>ABOGADO I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</si>
  <si>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</si>
  <si>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</si>
  <si>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</si>
  <si>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</si>
  <si>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</si>
  <si>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</si>
  <si>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</si>
  <si>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</si>
  <si>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</si>
  <si>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</si>
  <si>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</si>
  <si>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 xml:space="preserve">LEONID DIAZ VALERA </t>
  </si>
  <si>
    <t>COORDINADOR DE POLITICAS TRANSVERSALES EN MATERIA DE TRANSPARENCIA (SISMAP)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</si>
  <si>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</si>
  <si>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</si>
  <si>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</si>
  <si>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</si>
  <si>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</si>
  <si>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</si>
  <si>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STEFANY SEVERINO CUELLO</t>
  </si>
  <si>
    <t>ENC. DIVISION DE REG. Y SEGUIMIENTO OFICINA DE ACCESO A LA INFORMACION PUBLICA (OAI) Y PORTALES DE TRANSPARENCIA</t>
  </si>
  <si>
    <t>TEODORA CASTRO DE LA ROSA</t>
  </si>
  <si>
    <t>COORDINADOR DE INTEGRIDAD GUBERNAMENTAL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</si>
  <si>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</si>
  <si>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</si>
  <si>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</si>
  <si>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</si>
  <si>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</si>
  <si>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</si>
  <si>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</si>
  <si>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</si>
  <si>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</si>
  <si>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</si>
  <si>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</si>
  <si>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</si>
  <si>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</si>
  <si>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</si>
  <si>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</si>
  <si>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OMAR RODRIGUEZ</t>
  </si>
  <si>
    <t>VLADIMIR LAURENCIO OTANEZ</t>
  </si>
  <si>
    <t>DARIS BIENVENIDO MORETA DIAZ</t>
  </si>
  <si>
    <t>LUIS MIGUEL POLO JOSE</t>
  </si>
  <si>
    <t>YOLQUIN DE OLEO BAUTISTA</t>
  </si>
  <si>
    <t>ISMAEL ENRIQUE SANCHEZ DE LA ROSA</t>
  </si>
  <si>
    <t>LUCAS RAMIREZ RAMIREZ</t>
  </si>
  <si>
    <t>YORQUI LEIDERY ANGOMAS REYES</t>
  </si>
  <si>
    <t>PERSONAL DE VIGILANCIA</t>
  </si>
  <si>
    <t>17/01/2019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</si>
  <si>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</si>
  <si>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</si>
  <si>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</si>
  <si>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</si>
  <si>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</si>
  <si>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</si>
  <si>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</si>
  <si>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WILSON BERIGUETE MINYETTY</t>
  </si>
  <si>
    <t>ROSANNY DEL CARMEN CEPEDA MEJIA</t>
  </si>
  <si>
    <t>ENCARGADO DIVISION DE INVESTIGACION</t>
  </si>
  <si>
    <t>CORRESPONDIENTE AL MES NOVIEMBRE 2018</t>
  </si>
  <si>
    <t>CONCEPTO PAGO SUELDO 000007 - PERSONAL DE VIGILANCIA CORRESPONDIENTE AL MES NOVIEMBRE 2018</t>
  </si>
  <si>
    <t>CAPITULO:  0201     SUBCAPTULO: 06     DAF:01     UE:008     PROGRAMA: 16     SUBPROGRAMA: 0     PROYECTO: 0     ACTIVIDAD:001     CUENTA: 2.1.2.2.05    FONDO:0100</t>
  </si>
  <si>
    <t>CONCEPTO PAGO SUELDO 000018 - CONTRATADOS EN SERVICIOS CORRESPONDIENTE AL MES NOVIEMBRE 2018</t>
  </si>
  <si>
    <t>CAPITULO:  0201     SUBCAPTULO: 06     DAF:01     UE:008     PROGRAMA: 16     SUBPROGRAMA: 0     PROYECTO: 0     ACTIVIDAD:001     CUENTA: 2.1.1.2.01     FONDO:0100</t>
  </si>
  <si>
    <t>BRUNILDA BRITO VILLA</t>
  </si>
  <si>
    <t>ESTELA MIGUELINA ABREU MOQUETE</t>
  </si>
  <si>
    <t>CONCEPTO PAGO SUELDO 000001 - FIJOS CORRESPONDIENTE AL MES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</si>
</sst>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4" fontId="0" fillId="3" borderId="8" xfId="0" applyNumberFormat="1" applyFont="1" applyFill="1" applyBorder="1" applyAlignment="1">
      <alignment horizontal="right" wrapText="1"/>
    </xf>
    <xf numFmtId="4" fontId="0" fillId="3" borderId="9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7" xfId="0" applyFont="1" applyFill="1" applyBorder="1" applyAlignment="1">
      <alignment horizontal="center" wrapText="1"/>
    </xf>
    <xf numFmtId="2" fontId="0" fillId="3" borderId="8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0" fontId="0" fillId="3" borderId="8" xfId="0" applyNumberFormat="1" applyFont="1" applyFill="1" applyBorder="1" applyAlignment="1">
      <alignment wrapText="1"/>
    </xf>
    <xf numFmtId="0" fontId="0" fillId="3" borderId="8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164" fontId="11" fillId="3" borderId="1" xfId="0" applyNumberFormat="1" applyFont="1" applyFill="1" applyBorder="1" applyAlignment="1">
      <alignment horizontal="center" wrapText="1"/>
    </xf>
    <xf numFmtId="164" fontId="11" fillId="3" borderId="8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horizontal="left"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164" fontId="11" fillId="3" borderId="3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8" xfId="0" applyNumberFormat="1" applyFont="1" applyFill="1" applyBorder="1" applyAlignment="1">
      <alignment wrapText="1"/>
    </xf>
    <xf numFmtId="4" fontId="6" fillId="2" borderId="18" xfId="0" applyNumberFormat="1" applyFont="1" applyFill="1" applyBorder="1"/>
    <xf numFmtId="0" fontId="5" fillId="3" borderId="19" xfId="0" applyNumberFormat="1" applyFont="1" applyFill="1" applyBorder="1" applyAlignment="1">
      <alignment horizontal="left" wrapText="1"/>
    </xf>
    <xf numFmtId="0" fontId="5" fillId="0" borderId="19" xfId="0" applyNumberFormat="1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904877</xdr:colOff>
      <xdr:row>138</xdr:row>
      <xdr:rowOff>176213</xdr:rowOff>
    </xdr:from>
    <xdr:to>
      <xdr:col>11</xdr:col>
      <xdr:colOff>184536</xdr:colOff>
      <xdr:row>149</xdr:row>
      <xdr:rowOff>23451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5815" y="53198713"/>
          <a:ext cx="9657940" cy="2903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33</xdr:row>
      <xdr:rowOff>236145</xdr:rowOff>
    </xdr:from>
    <xdr:to>
      <xdr:col>11</xdr:col>
      <xdr:colOff>720712</xdr:colOff>
      <xdr:row>44</xdr:row>
      <xdr:rowOff>178631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1071570</xdr:colOff>
      <xdr:row>26</xdr:row>
      <xdr:rowOff>117476</xdr:rowOff>
    </xdr:from>
    <xdr:to>
      <xdr:col>11</xdr:col>
      <xdr:colOff>208354</xdr:colOff>
      <xdr:row>37</xdr:row>
      <xdr:rowOff>59964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2508" y="10019507"/>
          <a:ext cx="9515065" cy="299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3"/>
  <sheetViews>
    <sheetView tabSelected="1" view="pageBreakPreview" zoomScale="80" zoomScaleNormal="110" zoomScaleSheetLayoutView="80" workbookViewId="0">
      <selection activeCell="A13" sqref="A13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6" t="s">
        <v>179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26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" ht="26.25" customHeight="1" x14ac:dyDescent="0.25">
      <c r="A6" s="97" t="s">
        <v>135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5" ht="26.25" customHeight="1" x14ac:dyDescent="0.25">
      <c r="A7" s="95" t="s">
        <v>278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4" t="s">
        <v>178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3" t="s">
        <v>118</v>
      </c>
      <c r="B11" s="34" t="s">
        <v>110</v>
      </c>
      <c r="C11" s="34" t="s">
        <v>113</v>
      </c>
      <c r="D11" s="34" t="s">
        <v>111</v>
      </c>
      <c r="E11" s="34" t="s">
        <v>112</v>
      </c>
      <c r="F11" s="35" t="s">
        <v>238</v>
      </c>
      <c r="G11" s="35" t="s">
        <v>0</v>
      </c>
      <c r="H11" s="35" t="s">
        <v>1</v>
      </c>
      <c r="I11" s="35" t="s">
        <v>2</v>
      </c>
      <c r="J11" s="35" t="s">
        <v>3</v>
      </c>
      <c r="K11" s="35" t="s">
        <v>4</v>
      </c>
      <c r="L11" s="35" t="s">
        <v>5</v>
      </c>
      <c r="M11" s="35" t="s">
        <v>6</v>
      </c>
      <c r="N11" s="36" t="s">
        <v>163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81" t="s">
        <v>83</v>
      </c>
      <c r="C13" s="68" t="s">
        <v>128</v>
      </c>
      <c r="D13" s="68" t="s">
        <v>84</v>
      </c>
      <c r="E13" s="69" t="s">
        <v>134</v>
      </c>
      <c r="F13" s="70">
        <v>250000</v>
      </c>
      <c r="G13" s="18">
        <v>0</v>
      </c>
      <c r="H13" s="17">
        <v>250000</v>
      </c>
      <c r="I13" s="17">
        <v>6788.12</v>
      </c>
      <c r="J13" s="70">
        <v>48487.06</v>
      </c>
      <c r="K13" s="17">
        <v>3595.1</v>
      </c>
      <c r="L13" s="18">
        <v>25</v>
      </c>
      <c r="M13" s="17">
        <f t="shared" ref="M13:M60" si="0">I13+J13+K13+L13</f>
        <v>58895.28</v>
      </c>
      <c r="N13" s="19">
        <f t="shared" ref="N13:N60" si="1">H13-M13</f>
        <v>191104.72</v>
      </c>
    </row>
    <row r="14" spans="1:15" s="15" customFormat="1" ht="36" customHeight="1" x14ac:dyDescent="0.2">
      <c r="A14" s="20">
        <f>A13+1</f>
        <v>2</v>
      </c>
      <c r="B14" s="82" t="s">
        <v>74</v>
      </c>
      <c r="C14" s="71" t="s">
        <v>128</v>
      </c>
      <c r="D14" s="71" t="s">
        <v>175</v>
      </c>
      <c r="E14" s="71" t="s">
        <v>143</v>
      </c>
      <c r="F14" s="72">
        <v>100000</v>
      </c>
      <c r="G14" s="22">
        <v>0</v>
      </c>
      <c r="H14" s="21">
        <v>100000</v>
      </c>
      <c r="I14" s="21">
        <v>2870</v>
      </c>
      <c r="J14" s="72">
        <v>12105.37</v>
      </c>
      <c r="K14" s="21">
        <v>3040</v>
      </c>
      <c r="L14" s="22">
        <v>25</v>
      </c>
      <c r="M14" s="21">
        <f t="shared" si="0"/>
        <v>18040.370000000003</v>
      </c>
      <c r="N14" s="23">
        <f t="shared" si="1"/>
        <v>81959.63</v>
      </c>
    </row>
    <row r="15" spans="1:15" s="15" customFormat="1" ht="36" customHeight="1" x14ac:dyDescent="0.2">
      <c r="A15" s="20">
        <f t="shared" ref="A15:A78" si="2">A14+1</f>
        <v>3</v>
      </c>
      <c r="B15" s="82" t="s">
        <v>141</v>
      </c>
      <c r="C15" s="71" t="s">
        <v>128</v>
      </c>
      <c r="D15" s="71" t="s">
        <v>142</v>
      </c>
      <c r="E15" s="71" t="s">
        <v>143</v>
      </c>
      <c r="F15" s="72">
        <v>35000</v>
      </c>
      <c r="G15" s="22">
        <v>0</v>
      </c>
      <c r="H15" s="21">
        <v>35000</v>
      </c>
      <c r="I15" s="21">
        <v>1004.5</v>
      </c>
      <c r="J15" s="78">
        <v>0</v>
      </c>
      <c r="K15" s="21">
        <v>1064</v>
      </c>
      <c r="L15" s="22">
        <v>25</v>
      </c>
      <c r="M15" s="21">
        <f t="shared" si="0"/>
        <v>2093.5</v>
      </c>
      <c r="N15" s="23">
        <f t="shared" si="1"/>
        <v>32906.5</v>
      </c>
    </row>
    <row r="16" spans="1:15" s="15" customFormat="1" ht="36" customHeight="1" x14ac:dyDescent="0.2">
      <c r="A16" s="20">
        <f t="shared" si="2"/>
        <v>4</v>
      </c>
      <c r="B16" s="82" t="s">
        <v>75</v>
      </c>
      <c r="C16" s="71" t="s">
        <v>128</v>
      </c>
      <c r="D16" s="71" t="s">
        <v>148</v>
      </c>
      <c r="E16" s="71" t="s">
        <v>143</v>
      </c>
      <c r="F16" s="72">
        <v>45000</v>
      </c>
      <c r="G16" s="22">
        <v>0</v>
      </c>
      <c r="H16" s="21">
        <v>45000</v>
      </c>
      <c r="I16" s="21">
        <v>1291.5</v>
      </c>
      <c r="J16" s="72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20">
        <f t="shared" si="2"/>
        <v>5</v>
      </c>
      <c r="B17" s="82" t="s">
        <v>88</v>
      </c>
      <c r="C17" s="71" t="s">
        <v>128</v>
      </c>
      <c r="D17" s="71" t="s">
        <v>89</v>
      </c>
      <c r="E17" s="71" t="s">
        <v>143</v>
      </c>
      <c r="F17" s="72">
        <v>100000</v>
      </c>
      <c r="G17" s="22">
        <v>0</v>
      </c>
      <c r="H17" s="21">
        <v>100000</v>
      </c>
      <c r="I17" s="21">
        <v>2870</v>
      </c>
      <c r="J17" s="72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20">
        <f t="shared" si="2"/>
        <v>6</v>
      </c>
      <c r="B18" s="82" t="s">
        <v>146</v>
      </c>
      <c r="C18" s="71" t="s">
        <v>128</v>
      </c>
      <c r="D18" s="71" t="s">
        <v>89</v>
      </c>
      <c r="E18" s="71" t="s">
        <v>143</v>
      </c>
      <c r="F18" s="72">
        <v>100000</v>
      </c>
      <c r="G18" s="22">
        <v>0</v>
      </c>
      <c r="H18" s="21">
        <v>100000</v>
      </c>
      <c r="I18" s="21">
        <v>2870</v>
      </c>
      <c r="J18" s="72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20">
        <f t="shared" si="2"/>
        <v>7</v>
      </c>
      <c r="B19" s="83" t="s">
        <v>157</v>
      </c>
      <c r="C19" s="71" t="s">
        <v>128</v>
      </c>
      <c r="D19" s="71" t="s">
        <v>89</v>
      </c>
      <c r="E19" s="71" t="s">
        <v>143</v>
      </c>
      <c r="F19" s="72">
        <v>80000</v>
      </c>
      <c r="G19" s="22">
        <v>0</v>
      </c>
      <c r="H19" s="21">
        <v>80000</v>
      </c>
      <c r="I19" s="21">
        <v>2296</v>
      </c>
      <c r="J19" s="72">
        <v>7400.87</v>
      </c>
      <c r="K19" s="21">
        <v>2432</v>
      </c>
      <c r="L19" s="22">
        <v>25</v>
      </c>
      <c r="M19" s="21">
        <f t="shared" si="0"/>
        <v>12153.869999999999</v>
      </c>
      <c r="N19" s="23">
        <f t="shared" si="1"/>
        <v>67846.13</v>
      </c>
    </row>
    <row r="20" spans="1:14" s="15" customFormat="1" ht="36" customHeight="1" x14ac:dyDescent="0.2">
      <c r="A20" s="20">
        <f t="shared" si="2"/>
        <v>8</v>
      </c>
      <c r="B20" s="82" t="s">
        <v>76</v>
      </c>
      <c r="C20" s="71" t="s">
        <v>128</v>
      </c>
      <c r="D20" s="71" t="s">
        <v>13</v>
      </c>
      <c r="E20" s="71" t="s">
        <v>119</v>
      </c>
      <c r="F20" s="72">
        <v>38000</v>
      </c>
      <c r="G20" s="22">
        <v>0</v>
      </c>
      <c r="H20" s="21">
        <v>38000</v>
      </c>
      <c r="I20" s="21">
        <v>1090.5999999999999</v>
      </c>
      <c r="J20" s="78">
        <v>0</v>
      </c>
      <c r="K20" s="21">
        <v>1155.2</v>
      </c>
      <c r="L20" s="21">
        <v>1060.93</v>
      </c>
      <c r="M20" s="21">
        <f t="shared" si="0"/>
        <v>3306.7300000000005</v>
      </c>
      <c r="N20" s="23">
        <f t="shared" si="1"/>
        <v>34693.269999999997</v>
      </c>
    </row>
    <row r="21" spans="1:14" s="15" customFormat="1" ht="30" customHeight="1" x14ac:dyDescent="0.2">
      <c r="A21" s="20">
        <f t="shared" si="2"/>
        <v>9</v>
      </c>
      <c r="B21" s="82" t="s">
        <v>78</v>
      </c>
      <c r="C21" s="71" t="s">
        <v>128</v>
      </c>
      <c r="D21" s="71" t="s">
        <v>39</v>
      </c>
      <c r="E21" s="71" t="s">
        <v>119</v>
      </c>
      <c r="F21" s="72">
        <v>20000</v>
      </c>
      <c r="G21" s="22">
        <v>0</v>
      </c>
      <c r="H21" s="21">
        <v>20000</v>
      </c>
      <c r="I21" s="22">
        <v>574</v>
      </c>
      <c r="J21" s="78">
        <v>0</v>
      </c>
      <c r="K21" s="22">
        <v>608</v>
      </c>
      <c r="L21" s="22">
        <v>25</v>
      </c>
      <c r="M21" s="21">
        <f>I21+J21+K21+L21</f>
        <v>1207</v>
      </c>
      <c r="N21" s="23">
        <f>H21-M21</f>
        <v>18793</v>
      </c>
    </row>
    <row r="22" spans="1:14" s="15" customFormat="1" ht="36" customHeight="1" x14ac:dyDescent="0.2">
      <c r="A22" s="20">
        <f t="shared" si="2"/>
        <v>10</v>
      </c>
      <c r="B22" s="82" t="s">
        <v>105</v>
      </c>
      <c r="C22" s="71" t="s">
        <v>128</v>
      </c>
      <c r="D22" s="71" t="s">
        <v>261</v>
      </c>
      <c r="E22" s="71" t="s">
        <v>114</v>
      </c>
      <c r="F22" s="72">
        <v>110000</v>
      </c>
      <c r="G22" s="22">
        <v>0</v>
      </c>
      <c r="H22" s="21">
        <v>110000</v>
      </c>
      <c r="I22" s="21">
        <v>3157</v>
      </c>
      <c r="J22" s="72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20">
        <f t="shared" si="2"/>
        <v>11</v>
      </c>
      <c r="B23" s="82" t="s">
        <v>79</v>
      </c>
      <c r="C23" s="71" t="s">
        <v>127</v>
      </c>
      <c r="D23" s="71" t="s">
        <v>80</v>
      </c>
      <c r="E23" s="73" t="s">
        <v>134</v>
      </c>
      <c r="F23" s="72">
        <v>185000</v>
      </c>
      <c r="G23" s="22">
        <v>0</v>
      </c>
      <c r="H23" s="21">
        <v>185000</v>
      </c>
      <c r="I23" s="21">
        <v>5309.5</v>
      </c>
      <c r="J23" s="72">
        <v>32347.74</v>
      </c>
      <c r="K23" s="21">
        <v>3595.1</v>
      </c>
      <c r="L23" s="21">
        <v>1060.93</v>
      </c>
      <c r="M23" s="21">
        <f t="shared" si="0"/>
        <v>42313.270000000004</v>
      </c>
      <c r="N23" s="23">
        <f t="shared" si="1"/>
        <v>142686.72999999998</v>
      </c>
    </row>
    <row r="24" spans="1:14" s="15" customFormat="1" ht="36" customHeight="1" x14ac:dyDescent="0.2">
      <c r="A24" s="20">
        <f t="shared" si="2"/>
        <v>12</v>
      </c>
      <c r="B24" s="82" t="s">
        <v>147</v>
      </c>
      <c r="C24" s="71" t="s">
        <v>127</v>
      </c>
      <c r="D24" s="71" t="s">
        <v>148</v>
      </c>
      <c r="E24" s="71" t="s">
        <v>143</v>
      </c>
      <c r="F24" s="72">
        <v>45000</v>
      </c>
      <c r="G24" s="22">
        <v>0</v>
      </c>
      <c r="H24" s="21">
        <v>45000</v>
      </c>
      <c r="I24" s="21">
        <v>1291.5</v>
      </c>
      <c r="J24" s="72">
        <v>1148.33</v>
      </c>
      <c r="K24" s="21"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20">
        <f t="shared" si="2"/>
        <v>13</v>
      </c>
      <c r="B25" s="82" t="s">
        <v>97</v>
      </c>
      <c r="C25" s="71" t="s">
        <v>127</v>
      </c>
      <c r="D25" s="71" t="s">
        <v>22</v>
      </c>
      <c r="E25" s="71" t="s">
        <v>117</v>
      </c>
      <c r="F25" s="72">
        <v>35000</v>
      </c>
      <c r="G25" s="22">
        <v>0</v>
      </c>
      <c r="H25" s="21">
        <v>35000</v>
      </c>
      <c r="I25" s="21">
        <v>1004.5</v>
      </c>
      <c r="J25" s="78">
        <v>0</v>
      </c>
      <c r="K25" s="21">
        <v>1064</v>
      </c>
      <c r="L25" s="22">
        <v>25</v>
      </c>
      <c r="M25" s="21">
        <f t="shared" si="0"/>
        <v>2093.5</v>
      </c>
      <c r="N25" s="23">
        <f t="shared" si="1"/>
        <v>32906.5</v>
      </c>
    </row>
    <row r="26" spans="1:14" s="15" customFormat="1" ht="36" customHeight="1" x14ac:dyDescent="0.2">
      <c r="A26" s="20">
        <f t="shared" si="2"/>
        <v>14</v>
      </c>
      <c r="B26" s="82" t="s">
        <v>12</v>
      </c>
      <c r="C26" s="71" t="s">
        <v>127</v>
      </c>
      <c r="D26" s="71" t="s">
        <v>13</v>
      </c>
      <c r="E26" s="71" t="s">
        <v>119</v>
      </c>
      <c r="F26" s="72">
        <v>20000</v>
      </c>
      <c r="G26" s="22">
        <v>0</v>
      </c>
      <c r="H26" s="21">
        <v>20000</v>
      </c>
      <c r="I26" s="22">
        <v>574</v>
      </c>
      <c r="J26" s="78">
        <v>0</v>
      </c>
      <c r="K26" s="22">
        <v>608</v>
      </c>
      <c r="L26" s="22">
        <v>25</v>
      </c>
      <c r="M26" s="21">
        <f>I26+J26+K26+L26</f>
        <v>1207</v>
      </c>
      <c r="N26" s="23">
        <f>H26-M26</f>
        <v>18793</v>
      </c>
    </row>
    <row r="27" spans="1:14" s="15" customFormat="1" ht="36" customHeight="1" x14ac:dyDescent="0.2">
      <c r="A27" s="20">
        <f t="shared" si="2"/>
        <v>15</v>
      </c>
      <c r="B27" s="82" t="s">
        <v>87</v>
      </c>
      <c r="C27" s="71" t="s">
        <v>129</v>
      </c>
      <c r="D27" s="71" t="s">
        <v>144</v>
      </c>
      <c r="E27" s="71" t="s">
        <v>117</v>
      </c>
      <c r="F27" s="74">
        <v>125000</v>
      </c>
      <c r="G27" s="22">
        <v>0</v>
      </c>
      <c r="H27" s="24">
        <v>125000</v>
      </c>
      <c r="I27" s="21">
        <v>3587.5</v>
      </c>
      <c r="J27" s="72">
        <v>18037.22</v>
      </c>
      <c r="K27" s="21">
        <v>3595.1</v>
      </c>
      <c r="L27" s="22">
        <v>25</v>
      </c>
      <c r="M27" s="21">
        <f t="shared" si="0"/>
        <v>25244.82</v>
      </c>
      <c r="N27" s="23">
        <f t="shared" si="1"/>
        <v>99755.18</v>
      </c>
    </row>
    <row r="28" spans="1:14" s="15" customFormat="1" ht="36" customHeight="1" x14ac:dyDescent="0.2">
      <c r="A28" s="20">
        <f t="shared" si="2"/>
        <v>16</v>
      </c>
      <c r="B28" s="82" t="s">
        <v>151</v>
      </c>
      <c r="C28" s="71" t="s">
        <v>129</v>
      </c>
      <c r="D28" s="71" t="s">
        <v>22</v>
      </c>
      <c r="E28" s="71" t="s">
        <v>117</v>
      </c>
      <c r="F28" s="72">
        <v>35000</v>
      </c>
      <c r="G28" s="22">
        <v>0</v>
      </c>
      <c r="H28" s="21">
        <v>35000</v>
      </c>
      <c r="I28" s="21">
        <v>1004.5</v>
      </c>
      <c r="J28" s="78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f t="shared" si="2"/>
        <v>17</v>
      </c>
      <c r="B29" s="82" t="s">
        <v>58</v>
      </c>
      <c r="C29" s="73" t="s">
        <v>130</v>
      </c>
      <c r="D29" s="71" t="s">
        <v>22</v>
      </c>
      <c r="E29" s="71" t="s">
        <v>117</v>
      </c>
      <c r="F29" s="72">
        <v>25000</v>
      </c>
      <c r="G29" s="22">
        <v>0</v>
      </c>
      <c r="H29" s="21">
        <v>25000</v>
      </c>
      <c r="I29" s="21">
        <v>717.5</v>
      </c>
      <c r="J29" s="72">
        <v>0</v>
      </c>
      <c r="K29" s="21">
        <v>760</v>
      </c>
      <c r="L29" s="22">
        <v>25</v>
      </c>
      <c r="M29" s="21">
        <f t="shared" si="0"/>
        <v>1502.5</v>
      </c>
      <c r="N29" s="23">
        <f t="shared" si="1"/>
        <v>23497.5</v>
      </c>
    </row>
    <row r="30" spans="1:14" s="15" customFormat="1" ht="36" customHeight="1" x14ac:dyDescent="0.2">
      <c r="A30" s="20">
        <f t="shared" si="2"/>
        <v>18</v>
      </c>
      <c r="B30" s="82" t="s">
        <v>92</v>
      </c>
      <c r="C30" s="73" t="s">
        <v>130</v>
      </c>
      <c r="D30" s="71" t="s">
        <v>214</v>
      </c>
      <c r="E30" s="71" t="s">
        <v>242</v>
      </c>
      <c r="F30" s="72">
        <v>45000</v>
      </c>
      <c r="G30" s="22">
        <v>0</v>
      </c>
      <c r="H30" s="21">
        <v>45000</v>
      </c>
      <c r="I30" s="21">
        <v>1291.5</v>
      </c>
      <c r="J30" s="72">
        <v>1148.33</v>
      </c>
      <c r="K30" s="21">
        <v>1368</v>
      </c>
      <c r="L30" s="22">
        <v>25</v>
      </c>
      <c r="M30" s="21">
        <f t="shared" si="0"/>
        <v>3832.83</v>
      </c>
      <c r="N30" s="23">
        <f t="shared" si="1"/>
        <v>41167.17</v>
      </c>
    </row>
    <row r="31" spans="1:14" s="15" customFormat="1" ht="36" customHeight="1" x14ac:dyDescent="0.2">
      <c r="A31" s="20">
        <f t="shared" si="2"/>
        <v>19</v>
      </c>
      <c r="B31" s="82" t="s">
        <v>99</v>
      </c>
      <c r="C31" s="73" t="s">
        <v>130</v>
      </c>
      <c r="D31" s="71" t="s">
        <v>22</v>
      </c>
      <c r="E31" s="71" t="s">
        <v>114</v>
      </c>
      <c r="F31" s="72">
        <v>35000</v>
      </c>
      <c r="G31" s="22">
        <v>0</v>
      </c>
      <c r="H31" s="21">
        <v>35000</v>
      </c>
      <c r="I31" s="21">
        <v>1004.5</v>
      </c>
      <c r="J31" s="78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20">
        <f t="shared" si="2"/>
        <v>20</v>
      </c>
      <c r="B32" s="82" t="s">
        <v>104</v>
      </c>
      <c r="C32" s="73" t="s">
        <v>130</v>
      </c>
      <c r="D32" s="71" t="s">
        <v>181</v>
      </c>
      <c r="E32" s="71" t="s">
        <v>114</v>
      </c>
      <c r="F32" s="72">
        <v>110000</v>
      </c>
      <c r="G32" s="22">
        <v>0</v>
      </c>
      <c r="H32" s="21">
        <v>110000</v>
      </c>
      <c r="I32" s="21">
        <v>3157</v>
      </c>
      <c r="J32" s="72">
        <v>14457.62</v>
      </c>
      <c r="K32" s="21"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f t="shared" si="2"/>
        <v>21</v>
      </c>
      <c r="B33" s="82" t="s">
        <v>107</v>
      </c>
      <c r="C33" s="73" t="s">
        <v>130</v>
      </c>
      <c r="D33" s="71" t="s">
        <v>155</v>
      </c>
      <c r="E33" s="71" t="s">
        <v>114</v>
      </c>
      <c r="F33" s="72">
        <v>110000</v>
      </c>
      <c r="G33" s="22">
        <v>0</v>
      </c>
      <c r="H33" s="21">
        <v>110000</v>
      </c>
      <c r="I33" s="21">
        <v>3157</v>
      </c>
      <c r="J33" s="72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20">
        <f t="shared" si="2"/>
        <v>22</v>
      </c>
      <c r="B34" s="82" t="s">
        <v>108</v>
      </c>
      <c r="C34" s="73" t="s">
        <v>130</v>
      </c>
      <c r="D34" s="71" t="s">
        <v>156</v>
      </c>
      <c r="E34" s="71" t="s">
        <v>114</v>
      </c>
      <c r="F34" s="72">
        <v>70000</v>
      </c>
      <c r="G34" s="22">
        <v>0</v>
      </c>
      <c r="H34" s="21">
        <v>70000</v>
      </c>
      <c r="I34" s="21">
        <v>2009</v>
      </c>
      <c r="J34" s="72">
        <v>5368.48</v>
      </c>
      <c r="K34" s="21"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6" customHeight="1" x14ac:dyDescent="0.2">
      <c r="A35" s="20">
        <f t="shared" si="2"/>
        <v>23</v>
      </c>
      <c r="B35" s="80" t="s">
        <v>213</v>
      </c>
      <c r="C35" s="73" t="s">
        <v>130</v>
      </c>
      <c r="D35" s="71" t="s">
        <v>214</v>
      </c>
      <c r="E35" s="71" t="s">
        <v>242</v>
      </c>
      <c r="F35" s="21">
        <v>45000</v>
      </c>
      <c r="G35" s="22">
        <v>0</v>
      </c>
      <c r="H35" s="21">
        <v>45000</v>
      </c>
      <c r="I35" s="21">
        <v>1291.5</v>
      </c>
      <c r="J35" s="21">
        <v>1148.33</v>
      </c>
      <c r="K35" s="21">
        <v>1368</v>
      </c>
      <c r="L35" s="21">
        <v>25</v>
      </c>
      <c r="M35" s="21">
        <f>I35+J35+K35+L35</f>
        <v>3832.83</v>
      </c>
      <c r="N35" s="23">
        <f t="shared" si="1"/>
        <v>41167.17</v>
      </c>
    </row>
    <row r="36" spans="1:14" s="15" customFormat="1" ht="36" customHeight="1" x14ac:dyDescent="0.2">
      <c r="A36" s="20">
        <f t="shared" si="2"/>
        <v>24</v>
      </c>
      <c r="B36" s="80" t="s">
        <v>277</v>
      </c>
      <c r="C36" s="73" t="s">
        <v>130</v>
      </c>
      <c r="D36" s="71" t="s">
        <v>214</v>
      </c>
      <c r="E36" s="71" t="s">
        <v>242</v>
      </c>
      <c r="F36" s="21">
        <v>45000</v>
      </c>
      <c r="G36" s="22">
        <v>0</v>
      </c>
      <c r="H36" s="21">
        <v>45000</v>
      </c>
      <c r="I36" s="21">
        <v>1291.5</v>
      </c>
      <c r="J36" s="21">
        <v>1148.33</v>
      </c>
      <c r="K36" s="21">
        <v>1368</v>
      </c>
      <c r="L36" s="21">
        <v>25</v>
      </c>
      <c r="M36" s="21">
        <f>I36+J36+K36+L36</f>
        <v>3832.83</v>
      </c>
      <c r="N36" s="23">
        <f t="shared" ref="N36" si="3">H36-M36</f>
        <v>41167.17</v>
      </c>
    </row>
    <row r="37" spans="1:14" s="15" customFormat="1" ht="31.5" customHeight="1" x14ac:dyDescent="0.2">
      <c r="A37" s="20">
        <f t="shared" si="2"/>
        <v>25</v>
      </c>
      <c r="B37" s="82" t="s">
        <v>95</v>
      </c>
      <c r="C37" s="73" t="s">
        <v>130</v>
      </c>
      <c r="D37" s="71" t="s">
        <v>22</v>
      </c>
      <c r="E37" s="71" t="s">
        <v>117</v>
      </c>
      <c r="F37" s="72">
        <v>25000</v>
      </c>
      <c r="G37" s="22">
        <v>0</v>
      </c>
      <c r="H37" s="21">
        <v>25000</v>
      </c>
      <c r="I37" s="22">
        <v>717.5</v>
      </c>
      <c r="J37" s="78">
        <v>0</v>
      </c>
      <c r="K37" s="22">
        <v>760</v>
      </c>
      <c r="L37" s="22">
        <v>25</v>
      </c>
      <c r="M37" s="21">
        <f>I37+J37+K37+L37</f>
        <v>1502.5</v>
      </c>
      <c r="N37" s="23">
        <f>H37-M37</f>
        <v>23497.5</v>
      </c>
    </row>
    <row r="38" spans="1:14" s="15" customFormat="1" ht="36" customHeight="1" x14ac:dyDescent="0.2">
      <c r="A38" s="20">
        <f t="shared" si="2"/>
        <v>26</v>
      </c>
      <c r="B38" s="82" t="s">
        <v>109</v>
      </c>
      <c r="C38" s="73" t="s">
        <v>130</v>
      </c>
      <c r="D38" s="71" t="s">
        <v>173</v>
      </c>
      <c r="E38" s="71" t="s">
        <v>114</v>
      </c>
      <c r="F38" s="72">
        <v>150000</v>
      </c>
      <c r="G38" s="22">
        <v>0</v>
      </c>
      <c r="H38" s="21">
        <v>150000</v>
      </c>
      <c r="I38" s="21">
        <v>4305</v>
      </c>
      <c r="J38" s="72">
        <v>24107.84</v>
      </c>
      <c r="K38" s="21">
        <v>3595.1</v>
      </c>
      <c r="L38" s="22">
        <v>25</v>
      </c>
      <c r="M38" s="21">
        <f t="shared" si="0"/>
        <v>32032.94</v>
      </c>
      <c r="N38" s="23">
        <f t="shared" si="1"/>
        <v>117967.06</v>
      </c>
    </row>
    <row r="39" spans="1:14" s="15" customFormat="1" ht="36" customHeight="1" x14ac:dyDescent="0.2">
      <c r="A39" s="20">
        <f t="shared" si="2"/>
        <v>27</v>
      </c>
      <c r="B39" s="82" t="s">
        <v>42</v>
      </c>
      <c r="C39" s="73" t="s">
        <v>130</v>
      </c>
      <c r="D39" s="71" t="s">
        <v>22</v>
      </c>
      <c r="E39" s="71" t="s">
        <v>114</v>
      </c>
      <c r="F39" s="72">
        <v>35000</v>
      </c>
      <c r="G39" s="22">
        <v>0</v>
      </c>
      <c r="H39" s="21">
        <v>35000</v>
      </c>
      <c r="I39" s="21">
        <v>1004.5</v>
      </c>
      <c r="J39" s="78">
        <v>0</v>
      </c>
      <c r="K39" s="21">
        <v>1064</v>
      </c>
      <c r="L39" s="21">
        <v>2541.27</v>
      </c>
      <c r="M39" s="21">
        <f t="shared" si="0"/>
        <v>4609.7700000000004</v>
      </c>
      <c r="N39" s="23">
        <f t="shared" si="1"/>
        <v>30390.23</v>
      </c>
    </row>
    <row r="40" spans="1:14" s="15" customFormat="1" ht="36" customHeight="1" x14ac:dyDescent="0.2">
      <c r="A40" s="20">
        <f t="shared" si="2"/>
        <v>28</v>
      </c>
      <c r="B40" s="85" t="s">
        <v>226</v>
      </c>
      <c r="C40" s="73" t="s">
        <v>130</v>
      </c>
      <c r="D40" s="71" t="s">
        <v>214</v>
      </c>
      <c r="E40" s="71" t="s">
        <v>242</v>
      </c>
      <c r="F40" s="21">
        <v>45000</v>
      </c>
      <c r="G40" s="22">
        <v>0</v>
      </c>
      <c r="H40" s="61">
        <v>45000</v>
      </c>
      <c r="I40" s="21">
        <v>1291.5</v>
      </c>
      <c r="J40" s="21">
        <v>1148.33</v>
      </c>
      <c r="K40" s="21">
        <v>1368</v>
      </c>
      <c r="L40" s="21">
        <v>25</v>
      </c>
      <c r="M40" s="21">
        <f t="shared" si="0"/>
        <v>3832.83</v>
      </c>
      <c r="N40" s="23">
        <f t="shared" ref="N40:N41" si="4">+H40-M40</f>
        <v>41167.17</v>
      </c>
    </row>
    <row r="41" spans="1:14" s="15" customFormat="1" ht="36" customHeight="1" x14ac:dyDescent="0.2">
      <c r="A41" s="20">
        <f t="shared" si="2"/>
        <v>29</v>
      </c>
      <c r="B41" s="85" t="s">
        <v>228</v>
      </c>
      <c r="C41" s="73" t="s">
        <v>130</v>
      </c>
      <c r="D41" s="71" t="s">
        <v>214</v>
      </c>
      <c r="E41" s="71" t="s">
        <v>242</v>
      </c>
      <c r="F41" s="21">
        <v>45000</v>
      </c>
      <c r="G41" s="22">
        <v>0</v>
      </c>
      <c r="H41" s="61">
        <v>45000</v>
      </c>
      <c r="I41" s="21">
        <v>1291.5</v>
      </c>
      <c r="J41" s="21">
        <v>1148.33</v>
      </c>
      <c r="K41" s="21">
        <v>1368</v>
      </c>
      <c r="L41" s="21">
        <v>25</v>
      </c>
      <c r="M41" s="21">
        <f t="shared" si="0"/>
        <v>3832.83</v>
      </c>
      <c r="N41" s="23">
        <f t="shared" si="4"/>
        <v>41167.17</v>
      </c>
    </row>
    <row r="42" spans="1:14" s="15" customFormat="1" ht="36" customHeight="1" x14ac:dyDescent="0.2">
      <c r="A42" s="20">
        <f t="shared" si="2"/>
        <v>30</v>
      </c>
      <c r="B42" s="86" t="s">
        <v>229</v>
      </c>
      <c r="C42" s="71" t="s">
        <v>130</v>
      </c>
      <c r="D42" s="71" t="s">
        <v>214</v>
      </c>
      <c r="E42" s="71" t="s">
        <v>242</v>
      </c>
      <c r="F42" s="21">
        <v>45000</v>
      </c>
      <c r="G42" s="22">
        <v>0</v>
      </c>
      <c r="H42" s="61">
        <v>45000</v>
      </c>
      <c r="I42" s="21">
        <v>1291.5</v>
      </c>
      <c r="J42" s="21">
        <v>1148.33</v>
      </c>
      <c r="K42" s="21">
        <v>1368</v>
      </c>
      <c r="L42" s="21">
        <v>0</v>
      </c>
      <c r="M42" s="21">
        <f t="shared" si="0"/>
        <v>3807.83</v>
      </c>
      <c r="N42" s="23">
        <f>+H42-M42</f>
        <v>41192.17</v>
      </c>
    </row>
    <row r="43" spans="1:14" s="15" customFormat="1" ht="36" customHeight="1" x14ac:dyDescent="0.2">
      <c r="A43" s="20">
        <f t="shared" si="2"/>
        <v>31</v>
      </c>
      <c r="B43" s="80" t="s">
        <v>236</v>
      </c>
      <c r="C43" s="71" t="s">
        <v>130</v>
      </c>
      <c r="D43" s="71" t="s">
        <v>214</v>
      </c>
      <c r="E43" s="71" t="s">
        <v>242</v>
      </c>
      <c r="F43" s="21">
        <v>45000</v>
      </c>
      <c r="G43" s="22">
        <v>0</v>
      </c>
      <c r="H43" s="21">
        <v>45000</v>
      </c>
      <c r="I43" s="21">
        <v>1291.5</v>
      </c>
      <c r="J43" s="21">
        <v>992.94</v>
      </c>
      <c r="K43" s="21">
        <v>1368</v>
      </c>
      <c r="L43" s="21">
        <v>1060.93</v>
      </c>
      <c r="M43" s="21">
        <f>I43+J43+K43+L43</f>
        <v>4713.37</v>
      </c>
      <c r="N43" s="23">
        <f>+H43-M43</f>
        <v>40286.629999999997</v>
      </c>
    </row>
    <row r="44" spans="1:14" s="15" customFormat="1" ht="36" customHeight="1" x14ac:dyDescent="0.2">
      <c r="A44" s="20">
        <f t="shared" si="2"/>
        <v>32</v>
      </c>
      <c r="B44" s="85" t="s">
        <v>237</v>
      </c>
      <c r="C44" s="71" t="s">
        <v>130</v>
      </c>
      <c r="D44" s="71" t="s">
        <v>214</v>
      </c>
      <c r="E44" s="71" t="s">
        <v>242</v>
      </c>
      <c r="F44" s="21">
        <v>45000</v>
      </c>
      <c r="G44" s="22">
        <v>0</v>
      </c>
      <c r="H44" s="61">
        <v>45000</v>
      </c>
      <c r="I44" s="21">
        <v>1291.5</v>
      </c>
      <c r="J44" s="21">
        <v>1148.33</v>
      </c>
      <c r="K44" s="21">
        <v>1368</v>
      </c>
      <c r="L44" s="21">
        <v>25</v>
      </c>
      <c r="M44" s="21">
        <f t="shared" ref="M44" si="5">I44+J44+K44+L44</f>
        <v>3832.83</v>
      </c>
      <c r="N44" s="23">
        <f t="shared" ref="N44" si="6">+H44-M44</f>
        <v>41167.17</v>
      </c>
    </row>
    <row r="45" spans="1:14" s="15" customFormat="1" ht="36" customHeight="1" x14ac:dyDescent="0.2">
      <c r="A45" s="20">
        <f t="shared" si="2"/>
        <v>33</v>
      </c>
      <c r="B45" s="82" t="s">
        <v>90</v>
      </c>
      <c r="C45" s="71" t="s">
        <v>121</v>
      </c>
      <c r="D45" s="71" t="s">
        <v>22</v>
      </c>
      <c r="E45" s="71" t="s">
        <v>117</v>
      </c>
      <c r="F45" s="72">
        <v>30000</v>
      </c>
      <c r="G45" s="22">
        <v>0</v>
      </c>
      <c r="H45" s="21">
        <v>30000</v>
      </c>
      <c r="I45" s="22">
        <v>861</v>
      </c>
      <c r="J45" s="78">
        <v>0</v>
      </c>
      <c r="K45" s="22">
        <v>912</v>
      </c>
      <c r="L45" s="22">
        <v>25</v>
      </c>
      <c r="M45" s="21">
        <f t="shared" si="0"/>
        <v>1798</v>
      </c>
      <c r="N45" s="23">
        <f t="shared" si="1"/>
        <v>28202</v>
      </c>
    </row>
    <row r="46" spans="1:14" s="15" customFormat="1" ht="36" customHeight="1" x14ac:dyDescent="0.2">
      <c r="A46" s="20">
        <f t="shared" si="2"/>
        <v>34</v>
      </c>
      <c r="B46" s="82" t="s">
        <v>91</v>
      </c>
      <c r="C46" s="71" t="s">
        <v>121</v>
      </c>
      <c r="D46" s="71" t="s">
        <v>22</v>
      </c>
      <c r="E46" s="71" t="s">
        <v>117</v>
      </c>
      <c r="F46" s="72">
        <v>35000</v>
      </c>
      <c r="G46" s="22">
        <v>0</v>
      </c>
      <c r="H46" s="21">
        <v>35000</v>
      </c>
      <c r="I46" s="21">
        <v>1004.5</v>
      </c>
      <c r="J46" s="78">
        <v>0</v>
      </c>
      <c r="K46" s="21">
        <v>1064</v>
      </c>
      <c r="L46" s="22">
        <v>25</v>
      </c>
      <c r="M46" s="21">
        <f t="shared" si="0"/>
        <v>2093.5</v>
      </c>
      <c r="N46" s="23">
        <f t="shared" si="1"/>
        <v>32906.5</v>
      </c>
    </row>
    <row r="47" spans="1:14" s="15" customFormat="1" ht="36" customHeight="1" x14ac:dyDescent="0.2">
      <c r="A47" s="20">
        <f t="shared" si="2"/>
        <v>35</v>
      </c>
      <c r="B47" s="82" t="s">
        <v>177</v>
      </c>
      <c r="C47" s="73" t="s">
        <v>121</v>
      </c>
      <c r="D47" s="71" t="s">
        <v>172</v>
      </c>
      <c r="E47" s="71" t="s">
        <v>114</v>
      </c>
      <c r="F47" s="72">
        <v>150000</v>
      </c>
      <c r="G47" s="22">
        <v>0</v>
      </c>
      <c r="H47" s="21">
        <v>150000</v>
      </c>
      <c r="I47" s="21">
        <v>4305</v>
      </c>
      <c r="J47" s="72">
        <v>24107.84</v>
      </c>
      <c r="K47" s="21">
        <v>3595.1</v>
      </c>
      <c r="L47" s="22">
        <v>25</v>
      </c>
      <c r="M47" s="21">
        <f t="shared" si="0"/>
        <v>32032.94</v>
      </c>
      <c r="N47" s="23">
        <f t="shared" si="1"/>
        <v>117967.06</v>
      </c>
    </row>
    <row r="48" spans="1:14" s="15" customFormat="1" ht="36" customHeight="1" x14ac:dyDescent="0.2">
      <c r="A48" s="20">
        <f t="shared" si="2"/>
        <v>36</v>
      </c>
      <c r="B48" s="82" t="s">
        <v>94</v>
      </c>
      <c r="C48" s="73" t="s">
        <v>121</v>
      </c>
      <c r="D48" s="71" t="s">
        <v>22</v>
      </c>
      <c r="E48" s="71" t="s">
        <v>114</v>
      </c>
      <c r="F48" s="72">
        <v>35000</v>
      </c>
      <c r="G48" s="22">
        <v>0</v>
      </c>
      <c r="H48" s="21">
        <v>35000</v>
      </c>
      <c r="I48" s="21">
        <v>1004.5</v>
      </c>
      <c r="J48" s="78">
        <v>0</v>
      </c>
      <c r="K48" s="21">
        <v>1064</v>
      </c>
      <c r="L48" s="22">
        <v>25</v>
      </c>
      <c r="M48" s="21">
        <f t="shared" si="0"/>
        <v>2093.5</v>
      </c>
      <c r="N48" s="23">
        <f t="shared" si="1"/>
        <v>32906.5</v>
      </c>
    </row>
    <row r="49" spans="1:14" s="15" customFormat="1" ht="31.5" customHeight="1" x14ac:dyDescent="0.2">
      <c r="A49" s="20">
        <f t="shared" si="2"/>
        <v>37</v>
      </c>
      <c r="B49" s="82" t="s">
        <v>96</v>
      </c>
      <c r="C49" s="73" t="s">
        <v>121</v>
      </c>
      <c r="D49" s="71" t="s">
        <v>22</v>
      </c>
      <c r="E49" s="71" t="s">
        <v>114</v>
      </c>
      <c r="F49" s="72">
        <v>35000</v>
      </c>
      <c r="G49" s="22">
        <v>0</v>
      </c>
      <c r="H49" s="21">
        <v>35000</v>
      </c>
      <c r="I49" s="21">
        <v>1004.5</v>
      </c>
      <c r="J49" s="78">
        <v>0</v>
      </c>
      <c r="K49" s="21"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6" x14ac:dyDescent="0.2">
      <c r="A50" s="20">
        <f t="shared" si="2"/>
        <v>38</v>
      </c>
      <c r="B50" s="80" t="s">
        <v>220</v>
      </c>
      <c r="C50" s="71" t="s">
        <v>121</v>
      </c>
      <c r="D50" s="71" t="s">
        <v>209</v>
      </c>
      <c r="E50" s="71" t="s">
        <v>242</v>
      </c>
      <c r="F50" s="21">
        <v>45000</v>
      </c>
      <c r="G50" s="22">
        <v>0</v>
      </c>
      <c r="H50" s="61">
        <v>45000</v>
      </c>
      <c r="I50" s="21">
        <v>1291.5</v>
      </c>
      <c r="J50" s="21">
        <v>1148.33</v>
      </c>
      <c r="K50" s="21">
        <v>1368</v>
      </c>
      <c r="L50" s="21">
        <v>25</v>
      </c>
      <c r="M50" s="21">
        <f>I50+J50+K50+L50</f>
        <v>3832.83</v>
      </c>
      <c r="N50" s="23">
        <f t="shared" si="1"/>
        <v>41167.17</v>
      </c>
    </row>
    <row r="51" spans="1:14" s="15" customFormat="1" ht="36" customHeight="1" x14ac:dyDescent="0.2">
      <c r="A51" s="20">
        <f t="shared" si="2"/>
        <v>39</v>
      </c>
      <c r="B51" s="85" t="s">
        <v>217</v>
      </c>
      <c r="C51" s="73" t="s">
        <v>121</v>
      </c>
      <c r="D51" s="71" t="s">
        <v>209</v>
      </c>
      <c r="E51" s="71" t="s">
        <v>242</v>
      </c>
      <c r="F51" s="21">
        <v>45000</v>
      </c>
      <c r="G51" s="22">
        <v>0</v>
      </c>
      <c r="H51" s="61">
        <v>45000</v>
      </c>
      <c r="I51" s="21">
        <v>1291.5</v>
      </c>
      <c r="J51" s="21">
        <v>837.55</v>
      </c>
      <c r="K51" s="21">
        <v>1368</v>
      </c>
      <c r="L51" s="21">
        <v>2096.86</v>
      </c>
      <c r="M51" s="21">
        <f t="shared" ref="M51:M55" si="7">I51+J51+K51+L51</f>
        <v>5593.91</v>
      </c>
      <c r="N51" s="23">
        <f t="shared" ref="N51:N55" si="8">+H51-M51</f>
        <v>39406.089999999997</v>
      </c>
    </row>
    <row r="52" spans="1:14" s="15" customFormat="1" ht="36" customHeight="1" x14ac:dyDescent="0.2">
      <c r="A52" s="20">
        <f t="shared" si="2"/>
        <v>40</v>
      </c>
      <c r="B52" s="85" t="s">
        <v>223</v>
      </c>
      <c r="C52" s="73" t="s">
        <v>121</v>
      </c>
      <c r="D52" s="71" t="s">
        <v>209</v>
      </c>
      <c r="E52" s="71" t="s">
        <v>242</v>
      </c>
      <c r="F52" s="21">
        <v>45000</v>
      </c>
      <c r="G52" s="22">
        <v>0</v>
      </c>
      <c r="H52" s="61">
        <v>45000</v>
      </c>
      <c r="I52" s="21">
        <v>1291.5</v>
      </c>
      <c r="J52" s="21">
        <v>1148.33</v>
      </c>
      <c r="K52" s="21">
        <v>1368</v>
      </c>
      <c r="L52" s="21">
        <v>25</v>
      </c>
      <c r="M52" s="21">
        <f t="shared" si="7"/>
        <v>3832.83</v>
      </c>
      <c r="N52" s="23">
        <f t="shared" si="8"/>
        <v>41167.17</v>
      </c>
    </row>
    <row r="53" spans="1:14" s="15" customFormat="1" ht="36" customHeight="1" x14ac:dyDescent="0.2">
      <c r="A53" s="20">
        <f t="shared" si="2"/>
        <v>41</v>
      </c>
      <c r="B53" s="85" t="s">
        <v>227</v>
      </c>
      <c r="C53" s="71" t="s">
        <v>121</v>
      </c>
      <c r="D53" s="71" t="s">
        <v>209</v>
      </c>
      <c r="E53" s="71" t="s">
        <v>242</v>
      </c>
      <c r="F53" s="21">
        <v>45000</v>
      </c>
      <c r="G53" s="22">
        <v>0</v>
      </c>
      <c r="H53" s="61">
        <v>45000</v>
      </c>
      <c r="I53" s="21">
        <v>1291.5</v>
      </c>
      <c r="J53" s="21">
        <v>1148.33</v>
      </c>
      <c r="K53" s="21">
        <v>1368</v>
      </c>
      <c r="L53" s="21">
        <v>25</v>
      </c>
      <c r="M53" s="21">
        <f t="shared" si="7"/>
        <v>3832.83</v>
      </c>
      <c r="N53" s="23">
        <f t="shared" si="8"/>
        <v>41167.17</v>
      </c>
    </row>
    <row r="54" spans="1:14" s="15" customFormat="1" ht="36" customHeight="1" x14ac:dyDescent="0.2">
      <c r="A54" s="20">
        <f t="shared" si="2"/>
        <v>42</v>
      </c>
      <c r="B54" s="86" t="s">
        <v>230</v>
      </c>
      <c r="C54" s="71" t="s">
        <v>121</v>
      </c>
      <c r="D54" s="71" t="s">
        <v>209</v>
      </c>
      <c r="E54" s="71" t="s">
        <v>242</v>
      </c>
      <c r="F54" s="21">
        <v>45000</v>
      </c>
      <c r="G54" s="22">
        <v>0</v>
      </c>
      <c r="H54" s="61">
        <v>45000</v>
      </c>
      <c r="I54" s="21">
        <v>1291.5</v>
      </c>
      <c r="J54" s="21">
        <v>1148.33</v>
      </c>
      <c r="K54" s="21">
        <v>1368</v>
      </c>
      <c r="L54" s="21">
        <v>25</v>
      </c>
      <c r="M54" s="21">
        <f t="shared" si="7"/>
        <v>3832.83</v>
      </c>
      <c r="N54" s="23">
        <f t="shared" si="8"/>
        <v>41167.17</v>
      </c>
    </row>
    <row r="55" spans="1:14" s="15" customFormat="1" ht="36" customHeight="1" x14ac:dyDescent="0.2">
      <c r="A55" s="20">
        <f t="shared" si="2"/>
        <v>43</v>
      </c>
      <c r="B55" s="85" t="s">
        <v>231</v>
      </c>
      <c r="C55" s="73" t="s">
        <v>121</v>
      </c>
      <c r="D55" s="71" t="s">
        <v>209</v>
      </c>
      <c r="E55" s="71" t="s">
        <v>242</v>
      </c>
      <c r="F55" s="21">
        <v>45000</v>
      </c>
      <c r="G55" s="22">
        <v>0</v>
      </c>
      <c r="H55" s="61">
        <v>45000</v>
      </c>
      <c r="I55" s="21">
        <v>1291.5</v>
      </c>
      <c r="J55" s="21">
        <v>1148.33</v>
      </c>
      <c r="K55" s="21">
        <v>1368</v>
      </c>
      <c r="L55" s="21">
        <v>25</v>
      </c>
      <c r="M55" s="21">
        <f t="shared" si="7"/>
        <v>3832.83</v>
      </c>
      <c r="N55" s="23">
        <f t="shared" si="8"/>
        <v>41167.17</v>
      </c>
    </row>
    <row r="56" spans="1:14" s="15" customFormat="1" ht="31.5" customHeight="1" x14ac:dyDescent="0.2">
      <c r="A56" s="20">
        <f t="shared" si="2"/>
        <v>44</v>
      </c>
      <c r="B56" s="82" t="s">
        <v>98</v>
      </c>
      <c r="C56" s="71" t="s">
        <v>121</v>
      </c>
      <c r="D56" s="71" t="s">
        <v>22</v>
      </c>
      <c r="E56" s="71" t="s">
        <v>114</v>
      </c>
      <c r="F56" s="72">
        <v>30000</v>
      </c>
      <c r="G56" s="22">
        <v>0</v>
      </c>
      <c r="H56" s="21">
        <v>30000</v>
      </c>
      <c r="I56" s="22">
        <v>861</v>
      </c>
      <c r="J56" s="78">
        <v>0</v>
      </c>
      <c r="K56" s="22">
        <v>912</v>
      </c>
      <c r="L56" s="21">
        <v>1060.93</v>
      </c>
      <c r="M56" s="21">
        <f t="shared" si="0"/>
        <v>2833.9300000000003</v>
      </c>
      <c r="N56" s="23">
        <f>H56-M56</f>
        <v>27166.07</v>
      </c>
    </row>
    <row r="57" spans="1:14" s="15" customFormat="1" ht="36" customHeight="1" x14ac:dyDescent="0.2">
      <c r="A57" s="20">
        <f t="shared" si="2"/>
        <v>45</v>
      </c>
      <c r="B57" s="82" t="s">
        <v>106</v>
      </c>
      <c r="C57" s="73" t="s">
        <v>121</v>
      </c>
      <c r="D57" s="71" t="s">
        <v>22</v>
      </c>
      <c r="E57" s="71" t="s">
        <v>117</v>
      </c>
      <c r="F57" s="72">
        <v>35000</v>
      </c>
      <c r="G57" s="22">
        <v>0</v>
      </c>
      <c r="H57" s="21">
        <v>35000</v>
      </c>
      <c r="I57" s="21">
        <v>1004.5</v>
      </c>
      <c r="J57" s="78">
        <v>0</v>
      </c>
      <c r="K57" s="21">
        <v>1064</v>
      </c>
      <c r="L57" s="21">
        <v>2245.5100000000002</v>
      </c>
      <c r="M57" s="21">
        <f t="shared" si="0"/>
        <v>4314.01</v>
      </c>
      <c r="N57" s="23">
        <f t="shared" si="1"/>
        <v>30685.989999999998</v>
      </c>
    </row>
    <row r="58" spans="1:14" s="15" customFormat="1" ht="36" customHeight="1" x14ac:dyDescent="0.2">
      <c r="A58" s="20">
        <f t="shared" si="2"/>
        <v>46</v>
      </c>
      <c r="B58" s="83" t="s">
        <v>158</v>
      </c>
      <c r="C58" s="71" t="s">
        <v>121</v>
      </c>
      <c r="D58" s="71" t="s">
        <v>22</v>
      </c>
      <c r="E58" s="71" t="s">
        <v>117</v>
      </c>
      <c r="F58" s="72">
        <v>25000</v>
      </c>
      <c r="G58" s="22">
        <v>0</v>
      </c>
      <c r="H58" s="21">
        <v>25000</v>
      </c>
      <c r="I58" s="22">
        <v>717.5</v>
      </c>
      <c r="J58" s="78">
        <v>0</v>
      </c>
      <c r="K58" s="22">
        <v>760</v>
      </c>
      <c r="L58" s="22">
        <v>25</v>
      </c>
      <c r="M58" s="21">
        <f t="shared" si="0"/>
        <v>1502.5</v>
      </c>
      <c r="N58" s="23">
        <f t="shared" si="1"/>
        <v>23497.5</v>
      </c>
    </row>
    <row r="59" spans="1:14" s="15" customFormat="1" ht="36" customHeight="1" x14ac:dyDescent="0.2">
      <c r="A59" s="20">
        <f t="shared" si="2"/>
        <v>47</v>
      </c>
      <c r="B59" s="83" t="s">
        <v>159</v>
      </c>
      <c r="C59" s="71" t="s">
        <v>121</v>
      </c>
      <c r="D59" s="71" t="s">
        <v>22</v>
      </c>
      <c r="E59" s="71" t="s">
        <v>117</v>
      </c>
      <c r="F59" s="72">
        <v>30000</v>
      </c>
      <c r="G59" s="22">
        <v>0</v>
      </c>
      <c r="H59" s="21">
        <v>30000</v>
      </c>
      <c r="I59" s="22">
        <v>861</v>
      </c>
      <c r="J59" s="78">
        <v>0</v>
      </c>
      <c r="K59" s="22">
        <v>912</v>
      </c>
      <c r="L59" s="21">
        <v>1060.93</v>
      </c>
      <c r="M59" s="21">
        <f t="shared" si="0"/>
        <v>2833.9300000000003</v>
      </c>
      <c r="N59" s="23">
        <f t="shared" si="1"/>
        <v>27166.07</v>
      </c>
    </row>
    <row r="60" spans="1:14" s="15" customFormat="1" ht="36" customHeight="1" x14ac:dyDescent="0.2">
      <c r="A60" s="20">
        <f t="shared" si="2"/>
        <v>48</v>
      </c>
      <c r="B60" s="83" t="s">
        <v>269</v>
      </c>
      <c r="C60" s="71" t="s">
        <v>121</v>
      </c>
      <c r="D60" s="71" t="s">
        <v>209</v>
      </c>
      <c r="E60" s="71" t="s">
        <v>242</v>
      </c>
      <c r="F60" s="72">
        <v>45000</v>
      </c>
      <c r="G60" s="22">
        <v>0</v>
      </c>
      <c r="H60" s="21">
        <v>45000</v>
      </c>
      <c r="I60" s="22">
        <v>1291.5</v>
      </c>
      <c r="J60" s="21">
        <v>1148.33</v>
      </c>
      <c r="K60" s="22">
        <v>1368</v>
      </c>
      <c r="L60" s="22">
        <v>25</v>
      </c>
      <c r="M60" s="21">
        <f t="shared" si="0"/>
        <v>3832.83</v>
      </c>
      <c r="N60" s="23">
        <f t="shared" si="1"/>
        <v>41167.17</v>
      </c>
    </row>
    <row r="61" spans="1:14" s="15" customFormat="1" ht="36" customHeight="1" x14ac:dyDescent="0.2">
      <c r="A61" s="20">
        <f t="shared" si="2"/>
        <v>49</v>
      </c>
      <c r="B61" s="83" t="s">
        <v>276</v>
      </c>
      <c r="C61" s="71" t="s">
        <v>121</v>
      </c>
      <c r="D61" s="71" t="s">
        <v>209</v>
      </c>
      <c r="E61" s="71" t="s">
        <v>242</v>
      </c>
      <c r="F61" s="72">
        <v>45000</v>
      </c>
      <c r="G61" s="22">
        <v>0</v>
      </c>
      <c r="H61" s="21">
        <v>45000</v>
      </c>
      <c r="I61" s="22">
        <v>1291.5</v>
      </c>
      <c r="J61" s="21">
        <v>1148.33</v>
      </c>
      <c r="K61" s="22">
        <v>1368</v>
      </c>
      <c r="L61" s="22">
        <v>25</v>
      </c>
      <c r="M61" s="21">
        <f t="shared" ref="M61" si="9">I61+J61+K61+L61</f>
        <v>3832.83</v>
      </c>
      <c r="N61" s="23">
        <f t="shared" ref="N61" si="10">H61-M61</f>
        <v>41167.17</v>
      </c>
    </row>
    <row r="62" spans="1:14" s="15" customFormat="1" ht="31.5" customHeight="1" x14ac:dyDescent="0.2">
      <c r="A62" s="20">
        <f t="shared" si="2"/>
        <v>50</v>
      </c>
      <c r="B62" s="82" t="s">
        <v>21</v>
      </c>
      <c r="C62" s="73" t="s">
        <v>121</v>
      </c>
      <c r="D62" s="71" t="s">
        <v>22</v>
      </c>
      <c r="E62" s="71" t="s">
        <v>114</v>
      </c>
      <c r="F62" s="72">
        <v>35000</v>
      </c>
      <c r="G62" s="22">
        <v>0</v>
      </c>
      <c r="H62" s="21">
        <v>35000</v>
      </c>
      <c r="I62" s="21">
        <v>1004.5</v>
      </c>
      <c r="J62" s="78">
        <v>0</v>
      </c>
      <c r="K62" s="21">
        <v>1064</v>
      </c>
      <c r="L62" s="21">
        <v>1801.1</v>
      </c>
      <c r="M62" s="21">
        <f t="shared" ref="M62:M93" si="11">I62+J62+K62+L62</f>
        <v>3869.6</v>
      </c>
      <c r="N62" s="23">
        <f t="shared" ref="N62:N93" si="12">H62-M62</f>
        <v>31130.400000000001</v>
      </c>
    </row>
    <row r="63" spans="1:14" s="15" customFormat="1" ht="36" customHeight="1" x14ac:dyDescent="0.2">
      <c r="A63" s="20">
        <f t="shared" si="2"/>
        <v>51</v>
      </c>
      <c r="B63" s="82" t="s">
        <v>243</v>
      </c>
      <c r="C63" s="71" t="s">
        <v>121</v>
      </c>
      <c r="D63" s="71" t="s">
        <v>22</v>
      </c>
      <c r="E63" s="73" t="s">
        <v>117</v>
      </c>
      <c r="F63" s="72">
        <v>35000</v>
      </c>
      <c r="G63" s="22">
        <v>0</v>
      </c>
      <c r="H63" s="21">
        <v>35000</v>
      </c>
      <c r="I63" s="21">
        <v>1004.5</v>
      </c>
      <c r="J63" s="78">
        <v>0</v>
      </c>
      <c r="K63" s="21">
        <v>1064</v>
      </c>
      <c r="L63" s="22">
        <v>25</v>
      </c>
      <c r="M63" s="21">
        <f t="shared" si="11"/>
        <v>2093.5</v>
      </c>
      <c r="N63" s="23">
        <f t="shared" si="12"/>
        <v>32906.5</v>
      </c>
    </row>
    <row r="64" spans="1:14" s="15" customFormat="1" ht="36" customHeight="1" x14ac:dyDescent="0.2">
      <c r="A64" s="20">
        <f t="shared" si="2"/>
        <v>52</v>
      </c>
      <c r="B64" s="82" t="s">
        <v>93</v>
      </c>
      <c r="C64" s="71" t="s">
        <v>123</v>
      </c>
      <c r="D64" s="71" t="s">
        <v>180</v>
      </c>
      <c r="E64" s="71" t="s">
        <v>143</v>
      </c>
      <c r="F64" s="72">
        <v>150000</v>
      </c>
      <c r="G64" s="22">
        <v>0</v>
      </c>
      <c r="H64" s="21">
        <v>150000</v>
      </c>
      <c r="I64" s="21">
        <v>4305</v>
      </c>
      <c r="J64" s="72">
        <v>24107.84</v>
      </c>
      <c r="K64" s="21">
        <v>3595.1</v>
      </c>
      <c r="L64" s="22">
        <v>25</v>
      </c>
      <c r="M64" s="21">
        <f t="shared" si="11"/>
        <v>32032.94</v>
      </c>
      <c r="N64" s="23">
        <f t="shared" si="12"/>
        <v>117967.06</v>
      </c>
    </row>
    <row r="65" spans="1:14" s="15" customFormat="1" ht="36" customHeight="1" x14ac:dyDescent="0.2">
      <c r="A65" s="20">
        <f t="shared" si="2"/>
        <v>53</v>
      </c>
      <c r="B65" s="82" t="s">
        <v>100</v>
      </c>
      <c r="C65" s="71" t="s">
        <v>123</v>
      </c>
      <c r="D65" s="71" t="s">
        <v>266</v>
      </c>
      <c r="E65" s="71" t="s">
        <v>143</v>
      </c>
      <c r="F65" s="72">
        <v>110000</v>
      </c>
      <c r="G65" s="22">
        <v>0</v>
      </c>
      <c r="H65" s="21">
        <v>110000</v>
      </c>
      <c r="I65" s="21">
        <v>3157</v>
      </c>
      <c r="J65" s="72">
        <v>14457.62</v>
      </c>
      <c r="K65" s="21">
        <v>3344</v>
      </c>
      <c r="L65" s="22">
        <v>25</v>
      </c>
      <c r="M65" s="21">
        <f t="shared" si="11"/>
        <v>20983.620000000003</v>
      </c>
      <c r="N65" s="23">
        <f t="shared" si="12"/>
        <v>89016.38</v>
      </c>
    </row>
    <row r="66" spans="1:14" s="15" customFormat="1" ht="36" customHeight="1" x14ac:dyDescent="0.2">
      <c r="A66" s="20">
        <f t="shared" si="2"/>
        <v>54</v>
      </c>
      <c r="B66" s="82" t="s">
        <v>101</v>
      </c>
      <c r="C66" s="71" t="s">
        <v>123</v>
      </c>
      <c r="D66" s="71" t="s">
        <v>270</v>
      </c>
      <c r="E66" s="71" t="s">
        <v>143</v>
      </c>
      <c r="F66" s="72">
        <v>110000</v>
      </c>
      <c r="G66" s="22">
        <v>0</v>
      </c>
      <c r="H66" s="21">
        <v>110000</v>
      </c>
      <c r="I66" s="21">
        <v>3157</v>
      </c>
      <c r="J66" s="72">
        <v>14457.62</v>
      </c>
      <c r="K66" s="21">
        <v>3344</v>
      </c>
      <c r="L66" s="21">
        <v>1274.78</v>
      </c>
      <c r="M66" s="21">
        <f t="shared" si="11"/>
        <v>22233.4</v>
      </c>
      <c r="N66" s="23">
        <f t="shared" si="12"/>
        <v>87766.6</v>
      </c>
    </row>
    <row r="67" spans="1:14" s="15" customFormat="1" ht="36" customHeight="1" x14ac:dyDescent="0.2">
      <c r="A67" s="20">
        <f t="shared" si="2"/>
        <v>55</v>
      </c>
      <c r="B67" s="82" t="s">
        <v>102</v>
      </c>
      <c r="C67" s="71" t="s">
        <v>123</v>
      </c>
      <c r="D67" s="71" t="s">
        <v>103</v>
      </c>
      <c r="E67" s="71" t="s">
        <v>114</v>
      </c>
      <c r="F67" s="72">
        <v>45000</v>
      </c>
      <c r="G67" s="22">
        <v>0</v>
      </c>
      <c r="H67" s="21">
        <v>45000</v>
      </c>
      <c r="I67" s="21">
        <v>1291.5</v>
      </c>
      <c r="J67" s="72">
        <v>1148.33</v>
      </c>
      <c r="K67" s="21">
        <v>1368</v>
      </c>
      <c r="L67" s="21">
        <v>1274.76</v>
      </c>
      <c r="M67" s="21">
        <f t="shared" si="11"/>
        <v>5082.59</v>
      </c>
      <c r="N67" s="23">
        <f t="shared" si="12"/>
        <v>39917.410000000003</v>
      </c>
    </row>
    <row r="68" spans="1:14" s="15" customFormat="1" ht="36" customHeight="1" x14ac:dyDescent="0.2">
      <c r="A68" s="20">
        <f t="shared" si="2"/>
        <v>56</v>
      </c>
      <c r="B68" s="82" t="s">
        <v>160</v>
      </c>
      <c r="C68" s="71" t="s">
        <v>123</v>
      </c>
      <c r="D68" s="71" t="s">
        <v>124</v>
      </c>
      <c r="E68" s="71" t="s">
        <v>114</v>
      </c>
      <c r="F68" s="72">
        <v>125000</v>
      </c>
      <c r="G68" s="22">
        <v>0</v>
      </c>
      <c r="H68" s="21">
        <v>125000</v>
      </c>
      <c r="I68" s="21">
        <v>3587.5</v>
      </c>
      <c r="J68" s="72">
        <v>18037.22</v>
      </c>
      <c r="K68" s="21">
        <v>3595.1</v>
      </c>
      <c r="L68" s="22">
        <v>25</v>
      </c>
      <c r="M68" s="21">
        <f t="shared" si="11"/>
        <v>25244.82</v>
      </c>
      <c r="N68" s="23">
        <f t="shared" si="12"/>
        <v>99755.18</v>
      </c>
    </row>
    <row r="69" spans="1:14" s="15" customFormat="1" ht="36" customHeight="1" x14ac:dyDescent="0.2">
      <c r="A69" s="20">
        <f t="shared" si="2"/>
        <v>57</v>
      </c>
      <c r="B69" s="83" t="s">
        <v>161</v>
      </c>
      <c r="C69" s="71" t="s">
        <v>123</v>
      </c>
      <c r="D69" s="73" t="s">
        <v>162</v>
      </c>
      <c r="E69" s="73" t="s">
        <v>117</v>
      </c>
      <c r="F69" s="72">
        <v>50000</v>
      </c>
      <c r="G69" s="22">
        <v>0</v>
      </c>
      <c r="H69" s="21">
        <v>50000</v>
      </c>
      <c r="I69" s="21">
        <v>1435</v>
      </c>
      <c r="J69" s="72">
        <v>302.47000000000003</v>
      </c>
      <c r="K69" s="21">
        <v>1520</v>
      </c>
      <c r="L69" s="22">
        <v>25</v>
      </c>
      <c r="M69" s="21">
        <f t="shared" si="11"/>
        <v>3282.4700000000003</v>
      </c>
      <c r="N69" s="23">
        <f t="shared" si="12"/>
        <v>46717.53</v>
      </c>
    </row>
    <row r="70" spans="1:14" s="15" customFormat="1" ht="36" customHeight="1" x14ac:dyDescent="0.2">
      <c r="A70" s="20">
        <f t="shared" si="2"/>
        <v>58</v>
      </c>
      <c r="B70" s="82" t="s">
        <v>244</v>
      </c>
      <c r="C70" s="71" t="s">
        <v>123</v>
      </c>
      <c r="D70" s="71" t="s">
        <v>22</v>
      </c>
      <c r="E70" s="73" t="s">
        <v>117</v>
      </c>
      <c r="F70" s="72">
        <v>35000</v>
      </c>
      <c r="G70" s="22">
        <v>0</v>
      </c>
      <c r="H70" s="21">
        <v>35000</v>
      </c>
      <c r="I70" s="21">
        <v>1004.5</v>
      </c>
      <c r="J70" s="78">
        <v>0</v>
      </c>
      <c r="K70" s="21">
        <v>1064</v>
      </c>
      <c r="L70" s="22">
        <v>25</v>
      </c>
      <c r="M70" s="21">
        <f t="shared" si="11"/>
        <v>2093.5</v>
      </c>
      <c r="N70" s="23">
        <f t="shared" si="12"/>
        <v>32906.5</v>
      </c>
    </row>
    <row r="71" spans="1:14" s="15" customFormat="1" ht="36" customHeight="1" x14ac:dyDescent="0.2">
      <c r="A71" s="20">
        <f t="shared" si="2"/>
        <v>59</v>
      </c>
      <c r="B71" s="82" t="s">
        <v>17</v>
      </c>
      <c r="C71" s="71" t="s">
        <v>116</v>
      </c>
      <c r="D71" s="71" t="s">
        <v>18</v>
      </c>
      <c r="E71" s="71" t="s">
        <v>114</v>
      </c>
      <c r="F71" s="72">
        <v>75000</v>
      </c>
      <c r="G71" s="22">
        <v>0</v>
      </c>
      <c r="H71" s="21">
        <v>75000</v>
      </c>
      <c r="I71" s="21">
        <v>2152.5</v>
      </c>
      <c r="J71" s="72">
        <v>6102.19</v>
      </c>
      <c r="K71" s="21">
        <v>2280</v>
      </c>
      <c r="L71" s="21">
        <v>1060.93</v>
      </c>
      <c r="M71" s="21">
        <f t="shared" si="11"/>
        <v>11595.619999999999</v>
      </c>
      <c r="N71" s="23">
        <f t="shared" si="12"/>
        <v>63404.380000000005</v>
      </c>
    </row>
    <row r="72" spans="1:14" s="15" customFormat="1" ht="36" customHeight="1" x14ac:dyDescent="0.2">
      <c r="A72" s="20">
        <f t="shared" si="2"/>
        <v>60</v>
      </c>
      <c r="B72" s="82" t="s">
        <v>25</v>
      </c>
      <c r="C72" s="71" t="s">
        <v>116</v>
      </c>
      <c r="D72" s="71" t="s">
        <v>13</v>
      </c>
      <c r="E72" s="71" t="s">
        <v>119</v>
      </c>
      <c r="F72" s="72">
        <v>20000</v>
      </c>
      <c r="G72" s="22">
        <v>0</v>
      </c>
      <c r="H72" s="21">
        <v>20000</v>
      </c>
      <c r="I72" s="22">
        <v>574</v>
      </c>
      <c r="J72" s="78">
        <v>0</v>
      </c>
      <c r="K72" s="22">
        <v>608</v>
      </c>
      <c r="L72" s="22">
        <v>25</v>
      </c>
      <c r="M72" s="21">
        <f t="shared" si="11"/>
        <v>1207</v>
      </c>
      <c r="N72" s="23">
        <f t="shared" si="12"/>
        <v>18793</v>
      </c>
    </row>
    <row r="73" spans="1:14" s="15" customFormat="1" ht="36" customHeight="1" x14ac:dyDescent="0.2">
      <c r="A73" s="20">
        <f t="shared" si="2"/>
        <v>61</v>
      </c>
      <c r="B73" s="82" t="s">
        <v>35</v>
      </c>
      <c r="C73" s="71" t="s">
        <v>116</v>
      </c>
      <c r="D73" s="71" t="s">
        <v>22</v>
      </c>
      <c r="E73" s="71" t="s">
        <v>117</v>
      </c>
      <c r="F73" s="72">
        <v>35000</v>
      </c>
      <c r="G73" s="22">
        <v>0</v>
      </c>
      <c r="H73" s="21">
        <v>35000</v>
      </c>
      <c r="I73" s="21">
        <v>1004.5</v>
      </c>
      <c r="J73" s="78">
        <v>0</v>
      </c>
      <c r="K73" s="21">
        <v>1064</v>
      </c>
      <c r="L73" s="22">
        <v>25</v>
      </c>
      <c r="M73" s="21">
        <f t="shared" si="11"/>
        <v>2093.5</v>
      </c>
      <c r="N73" s="23">
        <f t="shared" si="12"/>
        <v>32906.5</v>
      </c>
    </row>
    <row r="74" spans="1:14" s="15" customFormat="1" ht="36" customHeight="1" x14ac:dyDescent="0.2">
      <c r="A74" s="20">
        <f t="shared" si="2"/>
        <v>62</v>
      </c>
      <c r="B74" s="82" t="s">
        <v>36</v>
      </c>
      <c r="C74" s="71" t="s">
        <v>116</v>
      </c>
      <c r="D74" s="71" t="s">
        <v>37</v>
      </c>
      <c r="E74" s="71" t="s">
        <v>117</v>
      </c>
      <c r="F74" s="72">
        <v>60000</v>
      </c>
      <c r="G74" s="22">
        <v>0</v>
      </c>
      <c r="H74" s="21">
        <v>60000</v>
      </c>
      <c r="I74" s="21">
        <v>1722</v>
      </c>
      <c r="J74" s="72">
        <v>3486.68</v>
      </c>
      <c r="K74" s="21">
        <v>1824</v>
      </c>
      <c r="L74" s="22">
        <v>25</v>
      </c>
      <c r="M74" s="21">
        <f t="shared" si="11"/>
        <v>7057.68</v>
      </c>
      <c r="N74" s="23">
        <f t="shared" si="12"/>
        <v>52942.32</v>
      </c>
    </row>
    <row r="75" spans="1:14" s="15" customFormat="1" ht="36" customHeight="1" x14ac:dyDescent="0.2">
      <c r="A75" s="20">
        <f t="shared" si="2"/>
        <v>63</v>
      </c>
      <c r="B75" s="82" t="s">
        <v>38</v>
      </c>
      <c r="C75" s="71" t="s">
        <v>116</v>
      </c>
      <c r="D75" s="71" t="s">
        <v>39</v>
      </c>
      <c r="E75" s="71" t="s">
        <v>119</v>
      </c>
      <c r="F75" s="72">
        <v>22000</v>
      </c>
      <c r="G75" s="22">
        <v>0</v>
      </c>
      <c r="H75" s="21">
        <v>22000</v>
      </c>
      <c r="I75" s="22">
        <v>631.4</v>
      </c>
      <c r="J75" s="78">
        <v>0</v>
      </c>
      <c r="K75" s="22">
        <v>668.8</v>
      </c>
      <c r="L75" s="22">
        <v>25</v>
      </c>
      <c r="M75" s="21">
        <f t="shared" si="11"/>
        <v>1325.1999999999998</v>
      </c>
      <c r="N75" s="23">
        <f t="shared" si="12"/>
        <v>20674.8</v>
      </c>
    </row>
    <row r="76" spans="1:14" s="15" customFormat="1" ht="36" customHeight="1" x14ac:dyDescent="0.2">
      <c r="A76" s="20">
        <f t="shared" si="2"/>
        <v>64</v>
      </c>
      <c r="B76" s="82" t="s">
        <v>43</v>
      </c>
      <c r="C76" s="71" t="s">
        <v>116</v>
      </c>
      <c r="D76" s="71" t="s">
        <v>28</v>
      </c>
      <c r="E76" s="71" t="s">
        <v>119</v>
      </c>
      <c r="F76" s="72">
        <v>15000</v>
      </c>
      <c r="G76" s="22">
        <v>0</v>
      </c>
      <c r="H76" s="21">
        <v>15000</v>
      </c>
      <c r="I76" s="21">
        <v>430.5</v>
      </c>
      <c r="J76" s="78">
        <v>0</v>
      </c>
      <c r="K76" s="22">
        <v>456</v>
      </c>
      <c r="L76" s="22">
        <v>25</v>
      </c>
      <c r="M76" s="21">
        <f t="shared" si="11"/>
        <v>911.5</v>
      </c>
      <c r="N76" s="23">
        <f t="shared" si="12"/>
        <v>14088.5</v>
      </c>
    </row>
    <row r="77" spans="1:14" s="15" customFormat="1" ht="36" customHeight="1" x14ac:dyDescent="0.2">
      <c r="A77" s="20">
        <f t="shared" si="2"/>
        <v>65</v>
      </c>
      <c r="B77" s="82" t="s">
        <v>44</v>
      </c>
      <c r="C77" s="71" t="s">
        <v>116</v>
      </c>
      <c r="D77" s="71" t="s">
        <v>22</v>
      </c>
      <c r="E77" s="71" t="s">
        <v>117</v>
      </c>
      <c r="F77" s="72">
        <v>35000</v>
      </c>
      <c r="G77" s="22">
        <v>0</v>
      </c>
      <c r="H77" s="21">
        <v>35000</v>
      </c>
      <c r="I77" s="21">
        <v>1004.5</v>
      </c>
      <c r="J77" s="78">
        <v>0</v>
      </c>
      <c r="K77" s="21">
        <v>1064</v>
      </c>
      <c r="L77" s="22">
        <v>25</v>
      </c>
      <c r="M77" s="21">
        <f t="shared" si="11"/>
        <v>2093.5</v>
      </c>
      <c r="N77" s="23">
        <f t="shared" si="12"/>
        <v>32906.5</v>
      </c>
    </row>
    <row r="78" spans="1:14" s="15" customFormat="1" ht="36" customHeight="1" x14ac:dyDescent="0.2">
      <c r="A78" s="20">
        <f t="shared" si="2"/>
        <v>66</v>
      </c>
      <c r="B78" s="82" t="s">
        <v>137</v>
      </c>
      <c r="C78" s="71" t="s">
        <v>116</v>
      </c>
      <c r="D78" s="71" t="s">
        <v>22</v>
      </c>
      <c r="E78" s="71" t="s">
        <v>117</v>
      </c>
      <c r="F78" s="72">
        <v>35000</v>
      </c>
      <c r="G78" s="22">
        <v>0</v>
      </c>
      <c r="H78" s="21">
        <v>35000</v>
      </c>
      <c r="I78" s="21">
        <v>1004.5</v>
      </c>
      <c r="J78" s="78">
        <v>0</v>
      </c>
      <c r="K78" s="21">
        <v>1064</v>
      </c>
      <c r="L78" s="22">
        <v>25</v>
      </c>
      <c r="M78" s="21">
        <f t="shared" si="11"/>
        <v>2093.5</v>
      </c>
      <c r="N78" s="23">
        <f t="shared" si="12"/>
        <v>32906.5</v>
      </c>
    </row>
    <row r="79" spans="1:14" s="15" customFormat="1" ht="36" customHeight="1" x14ac:dyDescent="0.2">
      <c r="A79" s="20">
        <f t="shared" ref="A79:A135" si="13">A78+1</f>
        <v>67</v>
      </c>
      <c r="B79" s="82" t="s">
        <v>262</v>
      </c>
      <c r="C79" s="71" t="s">
        <v>116</v>
      </c>
      <c r="D79" s="71" t="s">
        <v>22</v>
      </c>
      <c r="E79" s="73" t="s">
        <v>117</v>
      </c>
      <c r="F79" s="72">
        <v>35000</v>
      </c>
      <c r="G79" s="22">
        <v>0</v>
      </c>
      <c r="H79" s="21">
        <v>35000</v>
      </c>
      <c r="I79" s="21">
        <v>1004.5</v>
      </c>
      <c r="J79" s="78">
        <v>0</v>
      </c>
      <c r="K79" s="21">
        <v>1064</v>
      </c>
      <c r="L79" s="22">
        <v>25</v>
      </c>
      <c r="M79" s="21">
        <f t="shared" si="11"/>
        <v>2093.5</v>
      </c>
      <c r="N79" s="23">
        <f t="shared" si="12"/>
        <v>32906.5</v>
      </c>
    </row>
    <row r="80" spans="1:14" s="15" customFormat="1" ht="36" customHeight="1" x14ac:dyDescent="0.2">
      <c r="A80" s="20">
        <f t="shared" si="13"/>
        <v>68</v>
      </c>
      <c r="B80" s="82" t="s">
        <v>138</v>
      </c>
      <c r="C80" s="71" t="s">
        <v>116</v>
      </c>
      <c r="D80" s="71" t="s">
        <v>39</v>
      </c>
      <c r="E80" s="71" t="s">
        <v>119</v>
      </c>
      <c r="F80" s="72">
        <v>20000</v>
      </c>
      <c r="G80" s="22">
        <v>0</v>
      </c>
      <c r="H80" s="21">
        <v>20000</v>
      </c>
      <c r="I80" s="22">
        <v>574</v>
      </c>
      <c r="J80" s="78">
        <v>0</v>
      </c>
      <c r="K80" s="22">
        <v>608</v>
      </c>
      <c r="L80" s="22">
        <v>25</v>
      </c>
      <c r="M80" s="21">
        <f t="shared" si="11"/>
        <v>1207</v>
      </c>
      <c r="N80" s="23">
        <f t="shared" si="12"/>
        <v>18793</v>
      </c>
    </row>
    <row r="81" spans="1:14" s="15" customFormat="1" ht="36" customHeight="1" x14ac:dyDescent="0.2">
      <c r="A81" s="20">
        <f t="shared" si="13"/>
        <v>69</v>
      </c>
      <c r="B81" s="82" t="s">
        <v>48</v>
      </c>
      <c r="C81" s="71" t="s">
        <v>116</v>
      </c>
      <c r="D81" s="71" t="s">
        <v>13</v>
      </c>
      <c r="E81" s="71" t="s">
        <v>119</v>
      </c>
      <c r="F81" s="72">
        <v>20000</v>
      </c>
      <c r="G81" s="22">
        <v>0</v>
      </c>
      <c r="H81" s="21">
        <v>20000</v>
      </c>
      <c r="I81" s="22">
        <v>574</v>
      </c>
      <c r="J81" s="78">
        <v>0</v>
      </c>
      <c r="K81" s="22">
        <v>608</v>
      </c>
      <c r="L81" s="22">
        <v>25</v>
      </c>
      <c r="M81" s="21">
        <f t="shared" si="11"/>
        <v>1207</v>
      </c>
      <c r="N81" s="23">
        <f t="shared" si="12"/>
        <v>18793</v>
      </c>
    </row>
    <row r="82" spans="1:14" s="15" customFormat="1" ht="36" customHeight="1" x14ac:dyDescent="0.2">
      <c r="A82" s="20">
        <f t="shared" si="13"/>
        <v>70</v>
      </c>
      <c r="B82" s="82" t="s">
        <v>49</v>
      </c>
      <c r="C82" s="71" t="s">
        <v>116</v>
      </c>
      <c r="D82" s="71" t="s">
        <v>22</v>
      </c>
      <c r="E82" s="71" t="s">
        <v>117</v>
      </c>
      <c r="F82" s="72">
        <v>45000</v>
      </c>
      <c r="G82" s="22">
        <v>0</v>
      </c>
      <c r="H82" s="21">
        <v>45000</v>
      </c>
      <c r="I82" s="21">
        <v>1291.5</v>
      </c>
      <c r="J82" s="72">
        <v>1148.33</v>
      </c>
      <c r="K82" s="21">
        <v>1368</v>
      </c>
      <c r="L82" s="22">
        <v>25</v>
      </c>
      <c r="M82" s="21">
        <f t="shared" si="11"/>
        <v>3832.83</v>
      </c>
      <c r="N82" s="23">
        <f t="shared" si="12"/>
        <v>41167.17</v>
      </c>
    </row>
    <row r="83" spans="1:14" s="15" customFormat="1" ht="36" customHeight="1" x14ac:dyDescent="0.2">
      <c r="A83" s="20">
        <f t="shared" si="13"/>
        <v>71</v>
      </c>
      <c r="B83" s="82" t="s">
        <v>63</v>
      </c>
      <c r="C83" s="71" t="s">
        <v>116</v>
      </c>
      <c r="D83" s="71" t="s">
        <v>37</v>
      </c>
      <c r="E83" s="71" t="s">
        <v>117</v>
      </c>
      <c r="F83" s="72">
        <v>60000</v>
      </c>
      <c r="G83" s="22">
        <v>0</v>
      </c>
      <c r="H83" s="21">
        <v>60000</v>
      </c>
      <c r="I83" s="21">
        <v>1722</v>
      </c>
      <c r="J83" s="72">
        <v>3486.68</v>
      </c>
      <c r="K83" s="21">
        <v>1824</v>
      </c>
      <c r="L83" s="22">
        <v>25</v>
      </c>
      <c r="M83" s="21">
        <f t="shared" si="11"/>
        <v>7057.68</v>
      </c>
      <c r="N83" s="23">
        <f t="shared" si="12"/>
        <v>52942.32</v>
      </c>
    </row>
    <row r="84" spans="1:14" s="15" customFormat="1" ht="36" customHeight="1" x14ac:dyDescent="0.2">
      <c r="A84" s="20">
        <f t="shared" si="13"/>
        <v>72</v>
      </c>
      <c r="B84" s="82" t="s">
        <v>64</v>
      </c>
      <c r="C84" s="71" t="s">
        <v>116</v>
      </c>
      <c r="D84" s="71" t="s">
        <v>166</v>
      </c>
      <c r="E84" s="71" t="s">
        <v>114</v>
      </c>
      <c r="F84" s="72">
        <v>150000</v>
      </c>
      <c r="G84" s="22">
        <v>0</v>
      </c>
      <c r="H84" s="21">
        <v>150000</v>
      </c>
      <c r="I84" s="21">
        <v>4305</v>
      </c>
      <c r="J84" s="72">
        <v>24107.84</v>
      </c>
      <c r="K84" s="21">
        <v>3595.1</v>
      </c>
      <c r="L84" s="22">
        <v>25</v>
      </c>
      <c r="M84" s="21">
        <f t="shared" si="11"/>
        <v>32032.94</v>
      </c>
      <c r="N84" s="23">
        <f t="shared" si="12"/>
        <v>117967.06</v>
      </c>
    </row>
    <row r="85" spans="1:14" s="15" customFormat="1" ht="36" customHeight="1" x14ac:dyDescent="0.2">
      <c r="A85" s="20">
        <f t="shared" si="13"/>
        <v>73</v>
      </c>
      <c r="B85" s="82" t="s">
        <v>65</v>
      </c>
      <c r="C85" s="71" t="s">
        <v>116</v>
      </c>
      <c r="D85" s="71" t="s">
        <v>28</v>
      </c>
      <c r="E85" s="71" t="s">
        <v>119</v>
      </c>
      <c r="F85" s="72">
        <v>15000</v>
      </c>
      <c r="G85" s="22">
        <v>0</v>
      </c>
      <c r="H85" s="21">
        <v>15000</v>
      </c>
      <c r="I85" s="21">
        <v>430.5</v>
      </c>
      <c r="J85" s="78">
        <v>0</v>
      </c>
      <c r="K85" s="22">
        <v>456</v>
      </c>
      <c r="L85" s="22">
        <v>25</v>
      </c>
      <c r="M85" s="21">
        <f t="shared" si="11"/>
        <v>911.5</v>
      </c>
      <c r="N85" s="23">
        <f t="shared" si="12"/>
        <v>14088.5</v>
      </c>
    </row>
    <row r="86" spans="1:14" s="15" customFormat="1" ht="36" customHeight="1" x14ac:dyDescent="0.2">
      <c r="A86" s="20">
        <f t="shared" si="13"/>
        <v>74</v>
      </c>
      <c r="B86" s="82" t="s">
        <v>66</v>
      </c>
      <c r="C86" s="71" t="s">
        <v>116</v>
      </c>
      <c r="D86" s="71" t="s">
        <v>28</v>
      </c>
      <c r="E86" s="71" t="s">
        <v>119</v>
      </c>
      <c r="F86" s="72">
        <v>15000</v>
      </c>
      <c r="G86" s="22">
        <v>0</v>
      </c>
      <c r="H86" s="21">
        <v>15000</v>
      </c>
      <c r="I86" s="21">
        <v>430.5</v>
      </c>
      <c r="J86" s="78">
        <v>0</v>
      </c>
      <c r="K86" s="22">
        <v>456</v>
      </c>
      <c r="L86" s="22">
        <v>25</v>
      </c>
      <c r="M86" s="21">
        <f t="shared" si="11"/>
        <v>911.5</v>
      </c>
      <c r="N86" s="23">
        <f t="shared" si="12"/>
        <v>14088.5</v>
      </c>
    </row>
    <row r="87" spans="1:14" s="15" customFormat="1" ht="36" customHeight="1" x14ac:dyDescent="0.2">
      <c r="A87" s="20">
        <f t="shared" si="13"/>
        <v>75</v>
      </c>
      <c r="B87" s="82" t="s">
        <v>67</v>
      </c>
      <c r="C87" s="71" t="s">
        <v>116</v>
      </c>
      <c r="D87" s="71" t="s">
        <v>28</v>
      </c>
      <c r="E87" s="71" t="s">
        <v>119</v>
      </c>
      <c r="F87" s="72">
        <v>15000</v>
      </c>
      <c r="G87" s="22">
        <v>0</v>
      </c>
      <c r="H87" s="21">
        <v>15000</v>
      </c>
      <c r="I87" s="21">
        <v>430.5</v>
      </c>
      <c r="J87" s="78">
        <v>0</v>
      </c>
      <c r="K87" s="22">
        <v>456</v>
      </c>
      <c r="L87" s="22">
        <v>25</v>
      </c>
      <c r="M87" s="21">
        <f t="shared" si="11"/>
        <v>911.5</v>
      </c>
      <c r="N87" s="23">
        <f t="shared" si="12"/>
        <v>14088.5</v>
      </c>
    </row>
    <row r="88" spans="1:14" s="15" customFormat="1" ht="36" customHeight="1" x14ac:dyDescent="0.2">
      <c r="A88" s="20">
        <f t="shared" si="13"/>
        <v>76</v>
      </c>
      <c r="B88" s="82" t="s">
        <v>68</v>
      </c>
      <c r="C88" s="71" t="s">
        <v>116</v>
      </c>
      <c r="D88" s="71" t="s">
        <v>28</v>
      </c>
      <c r="E88" s="71" t="s">
        <v>119</v>
      </c>
      <c r="F88" s="72">
        <v>15000</v>
      </c>
      <c r="G88" s="22">
        <v>0</v>
      </c>
      <c r="H88" s="21">
        <v>15000</v>
      </c>
      <c r="I88" s="21">
        <v>430.5</v>
      </c>
      <c r="J88" s="78">
        <v>0</v>
      </c>
      <c r="K88" s="22">
        <v>456</v>
      </c>
      <c r="L88" s="22">
        <v>25</v>
      </c>
      <c r="M88" s="21">
        <f t="shared" si="11"/>
        <v>911.5</v>
      </c>
      <c r="N88" s="23">
        <f t="shared" si="12"/>
        <v>14088.5</v>
      </c>
    </row>
    <row r="89" spans="1:14" s="15" customFormat="1" ht="36" customHeight="1" x14ac:dyDescent="0.2">
      <c r="A89" s="20">
        <f t="shared" si="13"/>
        <v>77</v>
      </c>
      <c r="B89" s="82" t="s">
        <v>70</v>
      </c>
      <c r="C89" s="71" t="s">
        <v>116</v>
      </c>
      <c r="D89" s="71" t="s">
        <v>13</v>
      </c>
      <c r="E89" s="71" t="s">
        <v>119</v>
      </c>
      <c r="F89" s="72">
        <v>20000</v>
      </c>
      <c r="G89" s="22">
        <v>0</v>
      </c>
      <c r="H89" s="21">
        <v>20000</v>
      </c>
      <c r="I89" s="22">
        <v>574</v>
      </c>
      <c r="J89" s="78">
        <v>0</v>
      </c>
      <c r="K89" s="22">
        <v>608</v>
      </c>
      <c r="L89" s="22">
        <v>25</v>
      </c>
      <c r="M89" s="21">
        <f t="shared" si="11"/>
        <v>1207</v>
      </c>
      <c r="N89" s="23">
        <f t="shared" si="12"/>
        <v>18793</v>
      </c>
    </row>
    <row r="90" spans="1:14" s="15" customFormat="1" ht="36" customHeight="1" x14ac:dyDescent="0.2">
      <c r="A90" s="20">
        <f t="shared" si="13"/>
        <v>78</v>
      </c>
      <c r="B90" s="82" t="s">
        <v>72</v>
      </c>
      <c r="C90" s="71" t="s">
        <v>116</v>
      </c>
      <c r="D90" s="71" t="s">
        <v>73</v>
      </c>
      <c r="E90" s="71" t="s">
        <v>117</v>
      </c>
      <c r="F90" s="72">
        <v>25000</v>
      </c>
      <c r="G90" s="22">
        <v>0</v>
      </c>
      <c r="H90" s="21">
        <v>25000</v>
      </c>
      <c r="I90" s="21">
        <v>717.5</v>
      </c>
      <c r="J90" s="72">
        <v>0</v>
      </c>
      <c r="K90" s="21">
        <v>760</v>
      </c>
      <c r="L90" s="22">
        <v>25</v>
      </c>
      <c r="M90" s="21">
        <f t="shared" si="11"/>
        <v>1502.5</v>
      </c>
      <c r="N90" s="23">
        <f t="shared" si="12"/>
        <v>23497.5</v>
      </c>
    </row>
    <row r="91" spans="1:14" s="15" customFormat="1" ht="36" customHeight="1" x14ac:dyDescent="0.2">
      <c r="A91" s="20">
        <f t="shared" si="13"/>
        <v>79</v>
      </c>
      <c r="B91" s="82" t="s">
        <v>77</v>
      </c>
      <c r="C91" s="71" t="s">
        <v>116</v>
      </c>
      <c r="D91" s="71" t="s">
        <v>28</v>
      </c>
      <c r="E91" s="71" t="s">
        <v>119</v>
      </c>
      <c r="F91" s="72">
        <v>15000</v>
      </c>
      <c r="G91" s="22">
        <v>0</v>
      </c>
      <c r="H91" s="21">
        <v>15000</v>
      </c>
      <c r="I91" s="21">
        <v>430.5</v>
      </c>
      <c r="J91" s="78">
        <v>0</v>
      </c>
      <c r="K91" s="22">
        <v>456</v>
      </c>
      <c r="L91" s="22">
        <v>25</v>
      </c>
      <c r="M91" s="21">
        <f t="shared" si="11"/>
        <v>911.5</v>
      </c>
      <c r="N91" s="23">
        <f t="shared" si="12"/>
        <v>14088.5</v>
      </c>
    </row>
    <row r="92" spans="1:14" s="15" customFormat="1" ht="36" customHeight="1" x14ac:dyDescent="0.2">
      <c r="A92" s="20">
        <f t="shared" si="13"/>
        <v>80</v>
      </c>
      <c r="B92" s="82" t="s">
        <v>81</v>
      </c>
      <c r="C92" s="71" t="s">
        <v>116</v>
      </c>
      <c r="D92" s="71" t="s">
        <v>82</v>
      </c>
      <c r="E92" s="71" t="s">
        <v>117</v>
      </c>
      <c r="F92" s="72">
        <v>35000</v>
      </c>
      <c r="G92" s="22">
        <v>0</v>
      </c>
      <c r="H92" s="21">
        <v>35000</v>
      </c>
      <c r="I92" s="21">
        <v>1004.5</v>
      </c>
      <c r="J92" s="78">
        <v>0</v>
      </c>
      <c r="K92" s="21">
        <v>1064</v>
      </c>
      <c r="L92" s="22">
        <v>25</v>
      </c>
      <c r="M92" s="21">
        <f t="shared" si="11"/>
        <v>2093.5</v>
      </c>
      <c r="N92" s="23">
        <f t="shared" si="12"/>
        <v>32906.5</v>
      </c>
    </row>
    <row r="93" spans="1:14" s="15" customFormat="1" ht="30" customHeight="1" x14ac:dyDescent="0.2">
      <c r="A93" s="20">
        <f t="shared" si="13"/>
        <v>81</v>
      </c>
      <c r="B93" s="82" t="s">
        <v>85</v>
      </c>
      <c r="C93" s="71" t="s">
        <v>116</v>
      </c>
      <c r="D93" s="71" t="s">
        <v>28</v>
      </c>
      <c r="E93" s="71" t="s">
        <v>119</v>
      </c>
      <c r="F93" s="72">
        <v>15000</v>
      </c>
      <c r="G93" s="22">
        <v>0</v>
      </c>
      <c r="H93" s="21">
        <v>15000</v>
      </c>
      <c r="I93" s="22">
        <v>430.5</v>
      </c>
      <c r="J93" s="78">
        <v>0</v>
      </c>
      <c r="K93" s="22">
        <v>456</v>
      </c>
      <c r="L93" s="22">
        <v>25</v>
      </c>
      <c r="M93" s="21">
        <f t="shared" si="11"/>
        <v>911.5</v>
      </c>
      <c r="N93" s="23">
        <f t="shared" si="12"/>
        <v>14088.5</v>
      </c>
    </row>
    <row r="94" spans="1:14" s="15" customFormat="1" ht="30" customHeight="1" x14ac:dyDescent="0.2">
      <c r="A94" s="20">
        <f t="shared" si="13"/>
        <v>82</v>
      </c>
      <c r="B94" s="82" t="s">
        <v>86</v>
      </c>
      <c r="C94" s="71" t="s">
        <v>116</v>
      </c>
      <c r="D94" s="71" t="s">
        <v>28</v>
      </c>
      <c r="E94" s="71" t="s">
        <v>119</v>
      </c>
      <c r="F94" s="72">
        <v>15000</v>
      </c>
      <c r="G94" s="22">
        <v>0</v>
      </c>
      <c r="H94" s="21">
        <v>15000</v>
      </c>
      <c r="I94" s="22">
        <v>430.5</v>
      </c>
      <c r="J94" s="78">
        <v>0</v>
      </c>
      <c r="K94" s="22">
        <v>456</v>
      </c>
      <c r="L94" s="22">
        <v>25</v>
      </c>
      <c r="M94" s="21">
        <f t="shared" ref="M94:M126" si="14">I94+J94+K94+L94</f>
        <v>911.5</v>
      </c>
      <c r="N94" s="23">
        <f t="shared" ref="N94:N126" si="15">H94-M94</f>
        <v>14088.5</v>
      </c>
    </row>
    <row r="95" spans="1:14" s="15" customFormat="1" ht="36" customHeight="1" x14ac:dyDescent="0.2">
      <c r="A95" s="20">
        <f t="shared" si="13"/>
        <v>83</v>
      </c>
      <c r="B95" s="82" t="s">
        <v>145</v>
      </c>
      <c r="C95" s="71" t="s">
        <v>116</v>
      </c>
      <c r="D95" s="71" t="s">
        <v>13</v>
      </c>
      <c r="E95" s="71" t="s">
        <v>119</v>
      </c>
      <c r="F95" s="72">
        <v>20000</v>
      </c>
      <c r="G95" s="22">
        <v>0</v>
      </c>
      <c r="H95" s="21">
        <v>20000</v>
      </c>
      <c r="I95" s="22">
        <v>574</v>
      </c>
      <c r="J95" s="78">
        <v>0</v>
      </c>
      <c r="K95" s="22">
        <v>608</v>
      </c>
      <c r="L95" s="22">
        <v>25</v>
      </c>
      <c r="M95" s="21">
        <f t="shared" si="14"/>
        <v>1207</v>
      </c>
      <c r="N95" s="23">
        <f t="shared" si="15"/>
        <v>18793</v>
      </c>
    </row>
    <row r="96" spans="1:14" s="15" customFormat="1" ht="36" customHeight="1" x14ac:dyDescent="0.2">
      <c r="A96" s="20">
        <f t="shared" si="13"/>
        <v>84</v>
      </c>
      <c r="B96" s="82" t="s">
        <v>149</v>
      </c>
      <c r="C96" s="71" t="s">
        <v>116</v>
      </c>
      <c r="D96" s="71" t="s">
        <v>28</v>
      </c>
      <c r="E96" s="71" t="s">
        <v>119</v>
      </c>
      <c r="F96" s="72">
        <v>15000</v>
      </c>
      <c r="G96" s="22">
        <v>0</v>
      </c>
      <c r="H96" s="21">
        <v>15000</v>
      </c>
      <c r="I96" s="21">
        <v>430.5</v>
      </c>
      <c r="J96" s="78">
        <v>0</v>
      </c>
      <c r="K96" s="22">
        <v>456</v>
      </c>
      <c r="L96" s="22">
        <v>25</v>
      </c>
      <c r="M96" s="21">
        <f t="shared" si="14"/>
        <v>911.5</v>
      </c>
      <c r="N96" s="23">
        <f t="shared" si="15"/>
        <v>14088.5</v>
      </c>
    </row>
    <row r="97" spans="1:14" s="15" customFormat="1" ht="36" customHeight="1" x14ac:dyDescent="0.2">
      <c r="A97" s="20">
        <f t="shared" si="13"/>
        <v>85</v>
      </c>
      <c r="B97" s="82" t="s">
        <v>150</v>
      </c>
      <c r="C97" s="71" t="s">
        <v>116</v>
      </c>
      <c r="D97" s="71" t="s">
        <v>28</v>
      </c>
      <c r="E97" s="71" t="s">
        <v>119</v>
      </c>
      <c r="F97" s="72">
        <v>15000</v>
      </c>
      <c r="G97" s="22">
        <v>0</v>
      </c>
      <c r="H97" s="21">
        <v>15000</v>
      </c>
      <c r="I97" s="21">
        <v>430.5</v>
      </c>
      <c r="J97" s="78">
        <v>0</v>
      </c>
      <c r="K97" s="22">
        <v>456</v>
      </c>
      <c r="L97" s="22">
        <v>25</v>
      </c>
      <c r="M97" s="21">
        <f t="shared" si="14"/>
        <v>911.5</v>
      </c>
      <c r="N97" s="23">
        <f t="shared" si="15"/>
        <v>14088.5</v>
      </c>
    </row>
    <row r="98" spans="1:14" s="15" customFormat="1" ht="36" customHeight="1" x14ac:dyDescent="0.2">
      <c r="A98" s="20">
        <f t="shared" si="13"/>
        <v>86</v>
      </c>
      <c r="B98" s="82" t="s">
        <v>152</v>
      </c>
      <c r="C98" s="71" t="s">
        <v>116</v>
      </c>
      <c r="D98" s="71" t="s">
        <v>153</v>
      </c>
      <c r="E98" s="71" t="s">
        <v>119</v>
      </c>
      <c r="F98" s="72">
        <v>20000</v>
      </c>
      <c r="G98" s="22">
        <v>0</v>
      </c>
      <c r="H98" s="21">
        <v>20000</v>
      </c>
      <c r="I98" s="22">
        <v>574</v>
      </c>
      <c r="J98" s="78">
        <v>0</v>
      </c>
      <c r="K98" s="22">
        <v>608</v>
      </c>
      <c r="L98" s="22">
        <v>25</v>
      </c>
      <c r="M98" s="21">
        <f t="shared" si="14"/>
        <v>1207</v>
      </c>
      <c r="N98" s="23">
        <f t="shared" si="15"/>
        <v>18793</v>
      </c>
    </row>
    <row r="99" spans="1:14" s="15" customFormat="1" ht="36" customHeight="1" x14ac:dyDescent="0.2">
      <c r="A99" s="20">
        <f t="shared" si="13"/>
        <v>87</v>
      </c>
      <c r="B99" s="82" t="s">
        <v>154</v>
      </c>
      <c r="C99" s="71" t="s">
        <v>116</v>
      </c>
      <c r="D99" s="71" t="s">
        <v>73</v>
      </c>
      <c r="E99" s="71" t="s">
        <v>117</v>
      </c>
      <c r="F99" s="72">
        <v>25000</v>
      </c>
      <c r="G99" s="22">
        <v>0</v>
      </c>
      <c r="H99" s="21">
        <v>25000</v>
      </c>
      <c r="I99" s="21">
        <v>717.5</v>
      </c>
      <c r="J99" s="72">
        <v>0</v>
      </c>
      <c r="K99" s="21">
        <v>760</v>
      </c>
      <c r="L99" s="22">
        <v>25</v>
      </c>
      <c r="M99" s="21">
        <f t="shared" si="14"/>
        <v>1502.5</v>
      </c>
      <c r="N99" s="23">
        <f t="shared" si="15"/>
        <v>23497.5</v>
      </c>
    </row>
    <row r="100" spans="1:14" s="15" customFormat="1" ht="36" customHeight="1" x14ac:dyDescent="0.2">
      <c r="A100" s="20">
        <f t="shared" si="13"/>
        <v>88</v>
      </c>
      <c r="B100" s="82" t="s">
        <v>46</v>
      </c>
      <c r="C100" s="71" t="s">
        <v>126</v>
      </c>
      <c r="D100" s="71" t="s">
        <v>22</v>
      </c>
      <c r="E100" s="71" t="s">
        <v>117</v>
      </c>
      <c r="F100" s="72">
        <v>25000</v>
      </c>
      <c r="G100" s="22">
        <v>0</v>
      </c>
      <c r="H100" s="21">
        <v>25000</v>
      </c>
      <c r="I100" s="21">
        <v>717.5</v>
      </c>
      <c r="J100" s="72">
        <v>0</v>
      </c>
      <c r="K100" s="21">
        <v>760</v>
      </c>
      <c r="L100" s="22">
        <v>25</v>
      </c>
      <c r="M100" s="21">
        <f t="shared" si="14"/>
        <v>1502.5</v>
      </c>
      <c r="N100" s="23">
        <f t="shared" si="15"/>
        <v>23497.5</v>
      </c>
    </row>
    <row r="101" spans="1:14" s="15" customFormat="1" ht="36" customHeight="1" x14ac:dyDescent="0.2">
      <c r="A101" s="20">
        <f t="shared" si="13"/>
        <v>89</v>
      </c>
      <c r="B101" s="82" t="s">
        <v>50</v>
      </c>
      <c r="C101" s="71" t="s">
        <v>126</v>
      </c>
      <c r="D101" s="71" t="s">
        <v>139</v>
      </c>
      <c r="E101" s="71" t="s">
        <v>117</v>
      </c>
      <c r="F101" s="72">
        <v>60000</v>
      </c>
      <c r="G101" s="22">
        <v>0</v>
      </c>
      <c r="H101" s="21">
        <v>60000</v>
      </c>
      <c r="I101" s="21">
        <v>1722</v>
      </c>
      <c r="J101" s="72">
        <v>3486.68</v>
      </c>
      <c r="K101" s="21">
        <v>1824</v>
      </c>
      <c r="L101" s="22">
        <v>25</v>
      </c>
      <c r="M101" s="21">
        <f t="shared" si="14"/>
        <v>7057.68</v>
      </c>
      <c r="N101" s="23">
        <f t="shared" si="15"/>
        <v>52942.32</v>
      </c>
    </row>
    <row r="102" spans="1:14" s="15" customFormat="1" ht="36" customHeight="1" x14ac:dyDescent="0.2">
      <c r="A102" s="20">
        <f t="shared" si="13"/>
        <v>90</v>
      </c>
      <c r="B102" s="82" t="s">
        <v>53</v>
      </c>
      <c r="C102" s="71" t="s">
        <v>126</v>
      </c>
      <c r="D102" s="71" t="s">
        <v>54</v>
      </c>
      <c r="E102" s="71" t="s">
        <v>114</v>
      </c>
      <c r="F102" s="72">
        <v>60000</v>
      </c>
      <c r="G102" s="22">
        <v>0</v>
      </c>
      <c r="H102" s="21">
        <v>60000</v>
      </c>
      <c r="I102" s="21">
        <v>1722</v>
      </c>
      <c r="J102" s="72">
        <v>3072.3</v>
      </c>
      <c r="K102" s="21">
        <v>1824</v>
      </c>
      <c r="L102" s="21">
        <v>2096.86</v>
      </c>
      <c r="M102" s="21">
        <f t="shared" si="14"/>
        <v>8715.16</v>
      </c>
      <c r="N102" s="23">
        <f t="shared" si="15"/>
        <v>51284.84</v>
      </c>
    </row>
    <row r="103" spans="1:14" s="15" customFormat="1" ht="36" customHeight="1" x14ac:dyDescent="0.2">
      <c r="A103" s="20">
        <f t="shared" si="13"/>
        <v>91</v>
      </c>
      <c r="B103" s="82" t="s">
        <v>56</v>
      </c>
      <c r="C103" s="71" t="s">
        <v>126</v>
      </c>
      <c r="D103" s="71" t="s">
        <v>57</v>
      </c>
      <c r="E103" s="71" t="s">
        <v>117</v>
      </c>
      <c r="F103" s="72">
        <v>150000</v>
      </c>
      <c r="G103" s="22">
        <v>0</v>
      </c>
      <c r="H103" s="21">
        <v>150000</v>
      </c>
      <c r="I103" s="21">
        <v>4305</v>
      </c>
      <c r="J103" s="72">
        <v>24107.84</v>
      </c>
      <c r="K103" s="21">
        <v>3595.1</v>
      </c>
      <c r="L103" s="22">
        <v>25</v>
      </c>
      <c r="M103" s="21">
        <f t="shared" si="14"/>
        <v>32032.94</v>
      </c>
      <c r="N103" s="23">
        <f t="shared" si="15"/>
        <v>117967.06</v>
      </c>
    </row>
    <row r="104" spans="1:14" s="15" customFormat="1" ht="36" customHeight="1" x14ac:dyDescent="0.2">
      <c r="A104" s="20">
        <f t="shared" si="13"/>
        <v>92</v>
      </c>
      <c r="B104" s="82" t="s">
        <v>267</v>
      </c>
      <c r="C104" s="71" t="s">
        <v>126</v>
      </c>
      <c r="D104" s="71" t="s">
        <v>60</v>
      </c>
      <c r="E104" s="71" t="s">
        <v>117</v>
      </c>
      <c r="F104" s="72">
        <v>60000</v>
      </c>
      <c r="G104" s="22">
        <v>0</v>
      </c>
      <c r="H104" s="21">
        <v>60000</v>
      </c>
      <c r="I104" s="21">
        <v>1722</v>
      </c>
      <c r="J104" s="72">
        <v>3486.68</v>
      </c>
      <c r="K104" s="21">
        <v>1824</v>
      </c>
      <c r="L104" s="22">
        <v>25</v>
      </c>
      <c r="M104" s="21">
        <f t="shared" ref="M104" si="16">I104+J104+K104+L104</f>
        <v>7057.68</v>
      </c>
      <c r="N104" s="23">
        <f>H104-M104</f>
        <v>52942.32</v>
      </c>
    </row>
    <row r="105" spans="1:14" s="15" customFormat="1" ht="36" customHeight="1" x14ac:dyDescent="0.2">
      <c r="A105" s="20">
        <f t="shared" si="13"/>
        <v>93</v>
      </c>
      <c r="B105" s="82" t="s">
        <v>59</v>
      </c>
      <c r="C105" s="71" t="s">
        <v>126</v>
      </c>
      <c r="D105" s="71" t="s">
        <v>60</v>
      </c>
      <c r="E105" s="71" t="s">
        <v>117</v>
      </c>
      <c r="F105" s="72">
        <v>60000</v>
      </c>
      <c r="G105" s="22">
        <v>0</v>
      </c>
      <c r="H105" s="21">
        <v>60000</v>
      </c>
      <c r="I105" s="21">
        <v>1722</v>
      </c>
      <c r="J105" s="72">
        <v>3486.68</v>
      </c>
      <c r="K105" s="21">
        <v>1824</v>
      </c>
      <c r="L105" s="22">
        <v>25</v>
      </c>
      <c r="M105" s="21">
        <f t="shared" si="14"/>
        <v>7057.68</v>
      </c>
      <c r="N105" s="23">
        <f t="shared" si="15"/>
        <v>52942.32</v>
      </c>
    </row>
    <row r="106" spans="1:14" s="15" customFormat="1" ht="36" customHeight="1" x14ac:dyDescent="0.2">
      <c r="A106" s="20">
        <f t="shared" si="13"/>
        <v>94</v>
      </c>
      <c r="B106" s="82" t="s">
        <v>15</v>
      </c>
      <c r="C106" s="71" t="s">
        <v>120</v>
      </c>
      <c r="D106" s="71" t="s">
        <v>16</v>
      </c>
      <c r="E106" s="71" t="s">
        <v>117</v>
      </c>
      <c r="F106" s="72">
        <v>45000</v>
      </c>
      <c r="G106" s="22">
        <v>0</v>
      </c>
      <c r="H106" s="21">
        <v>45000</v>
      </c>
      <c r="I106" s="21">
        <v>1291.5</v>
      </c>
      <c r="J106" s="72">
        <v>1148.33</v>
      </c>
      <c r="K106" s="21">
        <v>1368</v>
      </c>
      <c r="L106" s="22">
        <v>25</v>
      </c>
      <c r="M106" s="21">
        <f t="shared" si="14"/>
        <v>3832.83</v>
      </c>
      <c r="N106" s="23">
        <f t="shared" si="15"/>
        <v>41167.17</v>
      </c>
    </row>
    <row r="107" spans="1:14" s="15" customFormat="1" ht="36" customHeight="1" x14ac:dyDescent="0.2">
      <c r="A107" s="20">
        <f t="shared" si="13"/>
        <v>95</v>
      </c>
      <c r="B107" s="82" t="s">
        <v>23</v>
      </c>
      <c r="C107" s="71" t="s">
        <v>120</v>
      </c>
      <c r="D107" s="71" t="s">
        <v>24</v>
      </c>
      <c r="E107" s="71" t="s">
        <v>117</v>
      </c>
      <c r="F107" s="72">
        <v>45000</v>
      </c>
      <c r="G107" s="22">
        <v>0</v>
      </c>
      <c r="H107" s="21">
        <v>45000</v>
      </c>
      <c r="I107" s="21">
        <v>1291.5</v>
      </c>
      <c r="J107" s="72">
        <v>1148.33</v>
      </c>
      <c r="K107" s="21">
        <v>1368</v>
      </c>
      <c r="L107" s="22">
        <v>25</v>
      </c>
      <c r="M107" s="21">
        <f t="shared" si="14"/>
        <v>3832.83</v>
      </c>
      <c r="N107" s="23">
        <f t="shared" si="15"/>
        <v>41167.17</v>
      </c>
    </row>
    <row r="108" spans="1:14" s="15" customFormat="1" ht="36" customHeight="1" x14ac:dyDescent="0.2">
      <c r="A108" s="20">
        <f t="shared" si="13"/>
        <v>96</v>
      </c>
      <c r="B108" s="82" t="s">
        <v>263</v>
      </c>
      <c r="C108" s="71" t="s">
        <v>120</v>
      </c>
      <c r="D108" s="71" t="s">
        <v>16</v>
      </c>
      <c r="E108" s="71" t="s">
        <v>114</v>
      </c>
      <c r="F108" s="72">
        <v>40000</v>
      </c>
      <c r="G108" s="22">
        <v>0</v>
      </c>
      <c r="H108" s="21">
        <v>40000</v>
      </c>
      <c r="I108" s="21">
        <v>1148</v>
      </c>
      <c r="J108" s="78">
        <v>287.26</v>
      </c>
      <c r="K108" s="21">
        <v>1216</v>
      </c>
      <c r="L108" s="21">
        <v>1060.93</v>
      </c>
      <c r="M108" s="21">
        <v>3712.19</v>
      </c>
      <c r="N108" s="23">
        <f t="shared" si="15"/>
        <v>36287.81</v>
      </c>
    </row>
    <row r="109" spans="1:14" s="15" customFormat="1" ht="36" customHeight="1" x14ac:dyDescent="0.2">
      <c r="A109" s="20">
        <f t="shared" si="13"/>
        <v>97</v>
      </c>
      <c r="B109" s="82" t="s">
        <v>31</v>
      </c>
      <c r="C109" s="71" t="s">
        <v>120</v>
      </c>
      <c r="D109" s="71" t="s">
        <v>176</v>
      </c>
      <c r="E109" s="71" t="s">
        <v>114</v>
      </c>
      <c r="F109" s="72">
        <v>60000</v>
      </c>
      <c r="G109" s="22">
        <v>0</v>
      </c>
      <c r="H109" s="21">
        <v>60000</v>
      </c>
      <c r="I109" s="21">
        <v>1722</v>
      </c>
      <c r="J109" s="72">
        <v>3486.68</v>
      </c>
      <c r="K109" s="21">
        <v>1824</v>
      </c>
      <c r="L109" s="21">
        <v>2985.68</v>
      </c>
      <c r="M109" s="21">
        <f t="shared" si="14"/>
        <v>10018.36</v>
      </c>
      <c r="N109" s="23">
        <f t="shared" si="15"/>
        <v>49981.64</v>
      </c>
    </row>
    <row r="110" spans="1:14" s="15" customFormat="1" ht="36" customHeight="1" x14ac:dyDescent="0.2">
      <c r="A110" s="20">
        <f t="shared" si="13"/>
        <v>98</v>
      </c>
      <c r="B110" s="82" t="s">
        <v>140</v>
      </c>
      <c r="C110" s="71" t="s">
        <v>120</v>
      </c>
      <c r="D110" s="71" t="s">
        <v>62</v>
      </c>
      <c r="E110" s="71" t="s">
        <v>117</v>
      </c>
      <c r="F110" s="72">
        <v>25000</v>
      </c>
      <c r="G110" s="22">
        <v>0</v>
      </c>
      <c r="H110" s="21">
        <v>25000</v>
      </c>
      <c r="I110" s="21">
        <v>717.5</v>
      </c>
      <c r="J110" s="72">
        <v>0</v>
      </c>
      <c r="K110" s="21">
        <v>760</v>
      </c>
      <c r="L110" s="22">
        <v>25</v>
      </c>
      <c r="M110" s="21">
        <f t="shared" si="14"/>
        <v>1502.5</v>
      </c>
      <c r="N110" s="23">
        <f t="shared" si="15"/>
        <v>23497.5</v>
      </c>
    </row>
    <row r="111" spans="1:14" s="15" customFormat="1" ht="36" customHeight="1" x14ac:dyDescent="0.2">
      <c r="A111" s="20">
        <f t="shared" si="13"/>
        <v>99</v>
      </c>
      <c r="B111" s="82" t="s">
        <v>52</v>
      </c>
      <c r="C111" s="71" t="s">
        <v>120</v>
      </c>
      <c r="D111" s="71" t="s">
        <v>171</v>
      </c>
      <c r="E111" s="71" t="s">
        <v>114</v>
      </c>
      <c r="F111" s="72">
        <v>150000</v>
      </c>
      <c r="G111" s="22">
        <v>0</v>
      </c>
      <c r="H111" s="21">
        <v>150000</v>
      </c>
      <c r="I111" s="21">
        <v>4305</v>
      </c>
      <c r="J111" s="72">
        <v>24107.84</v>
      </c>
      <c r="K111" s="21">
        <v>3595.1</v>
      </c>
      <c r="L111" s="22">
        <v>25</v>
      </c>
      <c r="M111" s="21">
        <f t="shared" si="14"/>
        <v>32032.94</v>
      </c>
      <c r="N111" s="23">
        <f t="shared" si="15"/>
        <v>117967.06</v>
      </c>
    </row>
    <row r="112" spans="1:14" s="15" customFormat="1" ht="36" customHeight="1" x14ac:dyDescent="0.2">
      <c r="A112" s="20">
        <f t="shared" si="13"/>
        <v>100</v>
      </c>
      <c r="B112" s="82" t="s">
        <v>61</v>
      </c>
      <c r="C112" s="71" t="s">
        <v>120</v>
      </c>
      <c r="D112" s="71" t="s">
        <v>62</v>
      </c>
      <c r="E112" s="71" t="s">
        <v>117</v>
      </c>
      <c r="F112" s="72">
        <v>35000</v>
      </c>
      <c r="G112" s="22">
        <v>0</v>
      </c>
      <c r="H112" s="21">
        <v>35000</v>
      </c>
      <c r="I112" s="21">
        <v>1004.5</v>
      </c>
      <c r="J112" s="78">
        <v>0</v>
      </c>
      <c r="K112" s="21">
        <v>1064</v>
      </c>
      <c r="L112" s="21">
        <v>2541.27</v>
      </c>
      <c r="M112" s="21">
        <f t="shared" si="14"/>
        <v>4609.7700000000004</v>
      </c>
      <c r="N112" s="23">
        <f t="shared" si="15"/>
        <v>30390.23</v>
      </c>
    </row>
    <row r="113" spans="1:14" s="15" customFormat="1" ht="36" customHeight="1" x14ac:dyDescent="0.2">
      <c r="A113" s="20">
        <f t="shared" si="13"/>
        <v>101</v>
      </c>
      <c r="B113" s="82" t="s">
        <v>71</v>
      </c>
      <c r="C113" s="71" t="s">
        <v>120</v>
      </c>
      <c r="D113" s="71" t="s">
        <v>174</v>
      </c>
      <c r="E113" s="71" t="s">
        <v>117</v>
      </c>
      <c r="F113" s="72">
        <v>35000</v>
      </c>
      <c r="G113" s="22">
        <v>0</v>
      </c>
      <c r="H113" s="21">
        <v>35000</v>
      </c>
      <c r="I113" s="21">
        <v>1004.5</v>
      </c>
      <c r="J113" s="78">
        <v>0</v>
      </c>
      <c r="K113" s="21">
        <v>1064</v>
      </c>
      <c r="L113" s="22">
        <v>25</v>
      </c>
      <c r="M113" s="21">
        <f t="shared" si="14"/>
        <v>2093.5</v>
      </c>
      <c r="N113" s="23">
        <f t="shared" si="15"/>
        <v>32906.5</v>
      </c>
    </row>
    <row r="114" spans="1:14" s="15" customFormat="1" ht="36" customHeight="1" x14ac:dyDescent="0.2">
      <c r="A114" s="20">
        <f t="shared" si="13"/>
        <v>102</v>
      </c>
      <c r="B114" s="82" t="s">
        <v>8</v>
      </c>
      <c r="C114" s="71" t="s">
        <v>115</v>
      </c>
      <c r="D114" s="71" t="s">
        <v>9</v>
      </c>
      <c r="E114" s="71" t="s">
        <v>117</v>
      </c>
      <c r="F114" s="72">
        <v>60000</v>
      </c>
      <c r="G114" s="22">
        <v>0</v>
      </c>
      <c r="H114" s="21">
        <v>60000</v>
      </c>
      <c r="I114" s="21">
        <v>1722</v>
      </c>
      <c r="J114" s="72">
        <v>3279.49</v>
      </c>
      <c r="K114" s="21">
        <v>1824</v>
      </c>
      <c r="L114" s="21">
        <v>1060.93</v>
      </c>
      <c r="M114" s="21">
        <f t="shared" si="14"/>
        <v>7886.42</v>
      </c>
      <c r="N114" s="23">
        <f t="shared" si="15"/>
        <v>52113.58</v>
      </c>
    </row>
    <row r="115" spans="1:14" s="15" customFormat="1" ht="36" customHeight="1" x14ac:dyDescent="0.2">
      <c r="A115" s="20">
        <f t="shared" si="13"/>
        <v>103</v>
      </c>
      <c r="B115" s="82" t="s">
        <v>10</v>
      </c>
      <c r="C115" s="71" t="s">
        <v>115</v>
      </c>
      <c r="D115" s="71" t="s">
        <v>11</v>
      </c>
      <c r="E115" s="71" t="s">
        <v>114</v>
      </c>
      <c r="F115" s="72">
        <v>40000</v>
      </c>
      <c r="G115" s="22">
        <v>0</v>
      </c>
      <c r="H115" s="21">
        <v>40000</v>
      </c>
      <c r="I115" s="21">
        <v>1148</v>
      </c>
      <c r="J115" s="78">
        <v>442.65</v>
      </c>
      <c r="K115" s="21">
        <v>1216</v>
      </c>
      <c r="L115" s="22">
        <v>25</v>
      </c>
      <c r="M115" s="21">
        <f t="shared" si="14"/>
        <v>2831.65</v>
      </c>
      <c r="N115" s="23">
        <f t="shared" si="15"/>
        <v>37168.35</v>
      </c>
    </row>
    <row r="116" spans="1:14" s="15" customFormat="1" ht="36" customHeight="1" x14ac:dyDescent="0.2">
      <c r="A116" s="20">
        <f t="shared" si="13"/>
        <v>104</v>
      </c>
      <c r="B116" s="83" t="s">
        <v>132</v>
      </c>
      <c r="C116" s="71" t="s">
        <v>115</v>
      </c>
      <c r="D116" s="71" t="s">
        <v>11</v>
      </c>
      <c r="E116" s="71" t="s">
        <v>117</v>
      </c>
      <c r="F116" s="72">
        <v>35000</v>
      </c>
      <c r="G116" s="22">
        <v>0</v>
      </c>
      <c r="H116" s="21">
        <v>35000</v>
      </c>
      <c r="I116" s="21">
        <v>1004.5</v>
      </c>
      <c r="J116" s="78">
        <v>0</v>
      </c>
      <c r="K116" s="21">
        <v>1064</v>
      </c>
      <c r="L116" s="21">
        <v>1060.93</v>
      </c>
      <c r="M116" s="21">
        <f t="shared" si="14"/>
        <v>3129.4300000000003</v>
      </c>
      <c r="N116" s="23">
        <f t="shared" si="15"/>
        <v>31870.57</v>
      </c>
    </row>
    <row r="117" spans="1:14" s="15" customFormat="1" ht="36" customHeight="1" x14ac:dyDescent="0.2">
      <c r="A117" s="20">
        <f t="shared" si="13"/>
        <v>105</v>
      </c>
      <c r="B117" s="83" t="s">
        <v>133</v>
      </c>
      <c r="C117" s="71" t="s">
        <v>115</v>
      </c>
      <c r="D117" s="71" t="s">
        <v>11</v>
      </c>
      <c r="E117" s="71" t="s">
        <v>117</v>
      </c>
      <c r="F117" s="72">
        <v>35000</v>
      </c>
      <c r="G117" s="22">
        <v>0</v>
      </c>
      <c r="H117" s="21">
        <v>35000</v>
      </c>
      <c r="I117" s="21">
        <v>1004.5</v>
      </c>
      <c r="J117" s="78">
        <v>0</v>
      </c>
      <c r="K117" s="21">
        <v>1064</v>
      </c>
      <c r="L117" s="22">
        <v>25</v>
      </c>
      <c r="M117" s="21">
        <f t="shared" si="14"/>
        <v>2093.5</v>
      </c>
      <c r="N117" s="23">
        <f t="shared" si="15"/>
        <v>32906.5</v>
      </c>
    </row>
    <row r="118" spans="1:14" s="15" customFormat="1" ht="36" customHeight="1" x14ac:dyDescent="0.2">
      <c r="A118" s="20">
        <f t="shared" si="13"/>
        <v>106</v>
      </c>
      <c r="B118" s="83" t="s">
        <v>131</v>
      </c>
      <c r="C118" s="71" t="s">
        <v>115</v>
      </c>
      <c r="D118" s="71" t="s">
        <v>11</v>
      </c>
      <c r="E118" s="71" t="s">
        <v>117</v>
      </c>
      <c r="F118" s="72">
        <v>35000</v>
      </c>
      <c r="G118" s="22">
        <v>0</v>
      </c>
      <c r="H118" s="21">
        <v>35000</v>
      </c>
      <c r="I118" s="21">
        <v>1004.5</v>
      </c>
      <c r="J118" s="78">
        <v>0</v>
      </c>
      <c r="K118" s="21">
        <v>1064</v>
      </c>
      <c r="L118" s="22">
        <v>25</v>
      </c>
      <c r="M118" s="21">
        <f t="shared" si="14"/>
        <v>2093.5</v>
      </c>
      <c r="N118" s="23">
        <f t="shared" si="15"/>
        <v>32906.5</v>
      </c>
    </row>
    <row r="119" spans="1:14" s="15" customFormat="1" ht="36" customHeight="1" x14ac:dyDescent="0.2">
      <c r="A119" s="20">
        <f t="shared" si="13"/>
        <v>107</v>
      </c>
      <c r="B119" s="82" t="s">
        <v>47</v>
      </c>
      <c r="C119" s="71" t="s">
        <v>115</v>
      </c>
      <c r="D119" s="71" t="s">
        <v>11</v>
      </c>
      <c r="E119" s="71" t="s">
        <v>117</v>
      </c>
      <c r="F119" s="72">
        <v>35000</v>
      </c>
      <c r="G119" s="22">
        <v>0</v>
      </c>
      <c r="H119" s="21">
        <v>35000</v>
      </c>
      <c r="I119" s="21">
        <v>1004.5</v>
      </c>
      <c r="J119" s="78">
        <v>0</v>
      </c>
      <c r="K119" s="21">
        <v>1064</v>
      </c>
      <c r="L119" s="22">
        <v>25</v>
      </c>
      <c r="M119" s="21">
        <f t="shared" si="14"/>
        <v>2093.5</v>
      </c>
      <c r="N119" s="23">
        <f t="shared" si="15"/>
        <v>32906.5</v>
      </c>
    </row>
    <row r="120" spans="1:14" s="15" customFormat="1" ht="36" customHeight="1" x14ac:dyDescent="0.2">
      <c r="A120" s="20">
        <f t="shared" si="13"/>
        <v>108</v>
      </c>
      <c r="B120" s="82" t="s">
        <v>51</v>
      </c>
      <c r="C120" s="71" t="s">
        <v>115</v>
      </c>
      <c r="D120" s="71" t="s">
        <v>11</v>
      </c>
      <c r="E120" s="71" t="s">
        <v>117</v>
      </c>
      <c r="F120" s="72">
        <v>35000</v>
      </c>
      <c r="G120" s="22">
        <v>0</v>
      </c>
      <c r="H120" s="21">
        <v>35000</v>
      </c>
      <c r="I120" s="21">
        <v>1004.5</v>
      </c>
      <c r="J120" s="78">
        <v>0</v>
      </c>
      <c r="K120" s="21">
        <v>1064</v>
      </c>
      <c r="L120" s="22">
        <v>25</v>
      </c>
      <c r="M120" s="21">
        <f t="shared" si="14"/>
        <v>2093.5</v>
      </c>
      <c r="N120" s="23">
        <f t="shared" si="15"/>
        <v>32906.5</v>
      </c>
    </row>
    <row r="121" spans="1:14" s="15" customFormat="1" ht="36" customHeight="1" x14ac:dyDescent="0.2">
      <c r="A121" s="20">
        <f t="shared" si="13"/>
        <v>109</v>
      </c>
      <c r="B121" s="82" t="s">
        <v>7</v>
      </c>
      <c r="C121" s="71" t="s">
        <v>115</v>
      </c>
      <c r="D121" s="71" t="s">
        <v>165</v>
      </c>
      <c r="E121" s="71" t="s">
        <v>114</v>
      </c>
      <c r="F121" s="72">
        <v>150000</v>
      </c>
      <c r="G121" s="22">
        <v>0</v>
      </c>
      <c r="H121" s="21">
        <v>150000</v>
      </c>
      <c r="I121" s="21">
        <v>4305</v>
      </c>
      <c r="J121" s="72">
        <v>24107.84</v>
      </c>
      <c r="K121" s="21">
        <v>3595.1</v>
      </c>
      <c r="L121" s="22">
        <v>25</v>
      </c>
      <c r="M121" s="21">
        <f t="shared" si="14"/>
        <v>32032.94</v>
      </c>
      <c r="N121" s="23">
        <f t="shared" si="15"/>
        <v>117967.06</v>
      </c>
    </row>
    <row r="122" spans="1:14" s="15" customFormat="1" ht="36" customHeight="1" x14ac:dyDescent="0.2">
      <c r="A122" s="20">
        <f t="shared" si="13"/>
        <v>110</v>
      </c>
      <c r="B122" s="82" t="s">
        <v>14</v>
      </c>
      <c r="C122" s="73" t="s">
        <v>122</v>
      </c>
      <c r="D122" s="71" t="s">
        <v>169</v>
      </c>
      <c r="E122" s="71" t="s">
        <v>114</v>
      </c>
      <c r="F122" s="72">
        <v>50000</v>
      </c>
      <c r="G122" s="22">
        <v>0</v>
      </c>
      <c r="H122" s="21">
        <v>50000</v>
      </c>
      <c r="I122" s="21">
        <v>1435</v>
      </c>
      <c r="J122" s="72">
        <v>1854</v>
      </c>
      <c r="K122" s="21">
        <v>1520</v>
      </c>
      <c r="L122" s="22">
        <v>25</v>
      </c>
      <c r="M122" s="21">
        <f t="shared" si="14"/>
        <v>4834</v>
      </c>
      <c r="N122" s="23">
        <f t="shared" si="15"/>
        <v>45166</v>
      </c>
    </row>
    <row r="123" spans="1:14" s="15" customFormat="1" ht="36" customHeight="1" x14ac:dyDescent="0.2">
      <c r="A123" s="20">
        <f t="shared" si="13"/>
        <v>111</v>
      </c>
      <c r="B123" s="82" t="s">
        <v>19</v>
      </c>
      <c r="C123" s="73" t="s">
        <v>122</v>
      </c>
      <c r="D123" s="71" t="s">
        <v>20</v>
      </c>
      <c r="E123" s="71" t="s">
        <v>117</v>
      </c>
      <c r="F123" s="72">
        <v>50000</v>
      </c>
      <c r="G123" s="22">
        <v>0</v>
      </c>
      <c r="H123" s="21">
        <v>50000</v>
      </c>
      <c r="I123" s="21">
        <v>1435</v>
      </c>
      <c r="J123" s="72">
        <v>1854</v>
      </c>
      <c r="K123" s="21">
        <v>1520</v>
      </c>
      <c r="L123" s="22">
        <v>25</v>
      </c>
      <c r="M123" s="21">
        <f t="shared" si="14"/>
        <v>4834</v>
      </c>
      <c r="N123" s="23">
        <f t="shared" si="15"/>
        <v>45166</v>
      </c>
    </row>
    <row r="124" spans="1:14" s="15" customFormat="1" ht="36" customHeight="1" x14ac:dyDescent="0.2">
      <c r="A124" s="20">
        <f t="shared" si="13"/>
        <v>112</v>
      </c>
      <c r="B124" s="82" t="s">
        <v>136</v>
      </c>
      <c r="C124" s="73" t="s">
        <v>122</v>
      </c>
      <c r="D124" s="71" t="s">
        <v>73</v>
      </c>
      <c r="E124" s="71" t="s">
        <v>114</v>
      </c>
      <c r="F124" s="72">
        <v>25000</v>
      </c>
      <c r="G124" s="22">
        <v>0</v>
      </c>
      <c r="H124" s="21">
        <v>25000</v>
      </c>
      <c r="I124" s="21">
        <v>717.5</v>
      </c>
      <c r="J124" s="72">
        <v>0</v>
      </c>
      <c r="K124" s="21">
        <v>760</v>
      </c>
      <c r="L124" s="22">
        <v>25</v>
      </c>
      <c r="M124" s="21">
        <f t="shared" si="14"/>
        <v>1502.5</v>
      </c>
      <c r="N124" s="23">
        <f t="shared" si="15"/>
        <v>23497.5</v>
      </c>
    </row>
    <row r="125" spans="1:14" s="15" customFormat="1" ht="36" customHeight="1" x14ac:dyDescent="0.2">
      <c r="A125" s="20">
        <f t="shared" si="13"/>
        <v>113</v>
      </c>
      <c r="B125" s="82" t="s">
        <v>34</v>
      </c>
      <c r="C125" s="73" t="s">
        <v>122</v>
      </c>
      <c r="D125" s="71" t="s">
        <v>170</v>
      </c>
      <c r="E125" s="71" t="s">
        <v>114</v>
      </c>
      <c r="F125" s="72">
        <v>110000</v>
      </c>
      <c r="G125" s="22">
        <v>0</v>
      </c>
      <c r="H125" s="21">
        <v>110000</v>
      </c>
      <c r="I125" s="21">
        <v>3157</v>
      </c>
      <c r="J125" s="72">
        <v>13939.65</v>
      </c>
      <c r="K125" s="21">
        <v>3344</v>
      </c>
      <c r="L125" s="21">
        <v>2096.86</v>
      </c>
      <c r="M125" s="21">
        <f t="shared" si="14"/>
        <v>22537.510000000002</v>
      </c>
      <c r="N125" s="23">
        <f t="shared" si="15"/>
        <v>87462.489999999991</v>
      </c>
    </row>
    <row r="126" spans="1:14" s="15" customFormat="1" ht="36" customHeight="1" x14ac:dyDescent="0.2">
      <c r="A126" s="20">
        <f t="shared" si="13"/>
        <v>114</v>
      </c>
      <c r="B126" s="82" t="s">
        <v>40</v>
      </c>
      <c r="C126" s="73" t="s">
        <v>122</v>
      </c>
      <c r="D126" s="71" t="s">
        <v>41</v>
      </c>
      <c r="E126" s="71" t="s">
        <v>117</v>
      </c>
      <c r="F126" s="72">
        <v>40000</v>
      </c>
      <c r="G126" s="22">
        <v>0</v>
      </c>
      <c r="H126" s="21">
        <v>40000</v>
      </c>
      <c r="I126" s="21">
        <v>1148</v>
      </c>
      <c r="J126" s="78">
        <v>0</v>
      </c>
      <c r="K126" s="21">
        <v>1216</v>
      </c>
      <c r="L126" s="22">
        <v>25</v>
      </c>
      <c r="M126" s="21">
        <f t="shared" si="14"/>
        <v>2389</v>
      </c>
      <c r="N126" s="23">
        <f t="shared" si="15"/>
        <v>37611</v>
      </c>
    </row>
    <row r="127" spans="1:14" s="15" customFormat="1" ht="36" customHeight="1" x14ac:dyDescent="0.2">
      <c r="A127" s="20">
        <f t="shared" si="13"/>
        <v>115</v>
      </c>
      <c r="B127" s="82" t="s">
        <v>45</v>
      </c>
      <c r="C127" s="73" t="s">
        <v>122</v>
      </c>
      <c r="D127" s="71" t="s">
        <v>169</v>
      </c>
      <c r="E127" s="71" t="s">
        <v>117</v>
      </c>
      <c r="F127" s="72">
        <v>40000</v>
      </c>
      <c r="G127" s="22">
        <v>0</v>
      </c>
      <c r="H127" s="21">
        <v>40000</v>
      </c>
      <c r="I127" s="21">
        <v>1148</v>
      </c>
      <c r="J127" s="78">
        <v>442.65</v>
      </c>
      <c r="K127" s="21">
        <v>1216</v>
      </c>
      <c r="L127" s="22">
        <v>25</v>
      </c>
      <c r="M127" s="21">
        <f t="shared" ref="M127:M136" si="17">I127+J127+K127+L127</f>
        <v>2831.65</v>
      </c>
      <c r="N127" s="23">
        <f t="shared" ref="N127:N136" si="18">H127-M127</f>
        <v>37168.35</v>
      </c>
    </row>
    <row r="128" spans="1:14" s="15" customFormat="1" ht="36" customHeight="1" x14ac:dyDescent="0.2">
      <c r="A128" s="20">
        <f t="shared" si="13"/>
        <v>116</v>
      </c>
      <c r="B128" s="82" t="s">
        <v>55</v>
      </c>
      <c r="C128" s="73" t="s">
        <v>122</v>
      </c>
      <c r="D128" s="71" t="s">
        <v>20</v>
      </c>
      <c r="E128" s="71" t="s">
        <v>117</v>
      </c>
      <c r="F128" s="72">
        <v>45000</v>
      </c>
      <c r="G128" s="22">
        <v>0</v>
      </c>
      <c r="H128" s="21">
        <v>45000</v>
      </c>
      <c r="I128" s="21">
        <v>1291.5</v>
      </c>
      <c r="J128" s="72">
        <v>992.94</v>
      </c>
      <c r="K128" s="21">
        <v>1368</v>
      </c>
      <c r="L128" s="21">
        <v>1060.93</v>
      </c>
      <c r="M128" s="21">
        <f t="shared" si="17"/>
        <v>4713.37</v>
      </c>
      <c r="N128" s="23">
        <f t="shared" si="18"/>
        <v>40286.629999999997</v>
      </c>
    </row>
    <row r="129" spans="1:14" s="15" customFormat="1" ht="36" x14ac:dyDescent="0.2">
      <c r="A129" s="20">
        <f t="shared" si="13"/>
        <v>117</v>
      </c>
      <c r="B129" s="85" t="s">
        <v>208</v>
      </c>
      <c r="C129" s="73" t="s">
        <v>125</v>
      </c>
      <c r="D129" s="71" t="s">
        <v>209</v>
      </c>
      <c r="E129" s="71" t="s">
        <v>242</v>
      </c>
      <c r="F129" s="21">
        <f>45000</f>
        <v>45000</v>
      </c>
      <c r="G129" s="22">
        <v>0</v>
      </c>
      <c r="H129" s="21">
        <v>45000</v>
      </c>
      <c r="I129" s="21">
        <v>1291.5</v>
      </c>
      <c r="J129" s="21">
        <v>1148.33</v>
      </c>
      <c r="K129" s="21">
        <v>1368</v>
      </c>
      <c r="L129" s="21">
        <v>25</v>
      </c>
      <c r="M129" s="21">
        <f t="shared" si="17"/>
        <v>3832.83</v>
      </c>
      <c r="N129" s="23">
        <f t="shared" ref="N129:N130" si="19">+H129-M129</f>
        <v>41167.17</v>
      </c>
    </row>
    <row r="130" spans="1:14" s="15" customFormat="1" ht="36" customHeight="1" x14ac:dyDescent="0.2">
      <c r="A130" s="20">
        <f t="shared" si="13"/>
        <v>118</v>
      </c>
      <c r="B130" s="85" t="s">
        <v>210</v>
      </c>
      <c r="C130" s="73" t="s">
        <v>167</v>
      </c>
      <c r="D130" s="71" t="s">
        <v>214</v>
      </c>
      <c r="E130" s="71" t="s">
        <v>242</v>
      </c>
      <c r="F130" s="21">
        <v>45000</v>
      </c>
      <c r="G130" s="22">
        <v>0</v>
      </c>
      <c r="H130" s="21">
        <v>45000</v>
      </c>
      <c r="I130" s="21">
        <v>1291.5</v>
      </c>
      <c r="J130" s="21">
        <v>1148.33</v>
      </c>
      <c r="K130" s="21">
        <v>1368</v>
      </c>
      <c r="L130" s="21">
        <v>25</v>
      </c>
      <c r="M130" s="21">
        <f t="shared" si="17"/>
        <v>3832.83</v>
      </c>
      <c r="N130" s="23">
        <f t="shared" si="19"/>
        <v>41167.17</v>
      </c>
    </row>
    <row r="131" spans="1:14" s="15" customFormat="1" ht="36" customHeight="1" x14ac:dyDescent="0.2">
      <c r="A131" s="20">
        <f t="shared" si="13"/>
        <v>119</v>
      </c>
      <c r="B131" s="82" t="s">
        <v>26</v>
      </c>
      <c r="C131" s="73" t="s">
        <v>167</v>
      </c>
      <c r="D131" s="71" t="s">
        <v>27</v>
      </c>
      <c r="E131" s="71" t="s">
        <v>114</v>
      </c>
      <c r="F131" s="72">
        <v>45000</v>
      </c>
      <c r="G131" s="22">
        <v>0</v>
      </c>
      <c r="H131" s="21">
        <v>45000</v>
      </c>
      <c r="I131" s="21">
        <v>1291.5</v>
      </c>
      <c r="J131" s="72">
        <v>1148.33</v>
      </c>
      <c r="K131" s="21">
        <v>1368</v>
      </c>
      <c r="L131" s="22">
        <v>25</v>
      </c>
      <c r="M131" s="21">
        <f t="shared" si="17"/>
        <v>3832.83</v>
      </c>
      <c r="N131" s="23">
        <f t="shared" si="18"/>
        <v>41167.17</v>
      </c>
    </row>
    <row r="132" spans="1:14" s="15" customFormat="1" ht="36" customHeight="1" x14ac:dyDescent="0.2">
      <c r="A132" s="20">
        <f t="shared" si="13"/>
        <v>120</v>
      </c>
      <c r="B132" s="82" t="s">
        <v>29</v>
      </c>
      <c r="C132" s="73" t="s">
        <v>167</v>
      </c>
      <c r="D132" s="71" t="s">
        <v>28</v>
      </c>
      <c r="E132" s="71" t="s">
        <v>119</v>
      </c>
      <c r="F132" s="72">
        <v>15000</v>
      </c>
      <c r="G132" s="22">
        <v>0</v>
      </c>
      <c r="H132" s="21">
        <v>15000</v>
      </c>
      <c r="I132" s="21">
        <v>430.5</v>
      </c>
      <c r="J132" s="78">
        <v>0</v>
      </c>
      <c r="K132" s="22">
        <v>456</v>
      </c>
      <c r="L132" s="22">
        <v>25</v>
      </c>
      <c r="M132" s="21">
        <f t="shared" si="17"/>
        <v>911.5</v>
      </c>
      <c r="N132" s="23">
        <f t="shared" si="18"/>
        <v>14088.5</v>
      </c>
    </row>
    <row r="133" spans="1:14" s="15" customFormat="1" ht="36" customHeight="1" x14ac:dyDescent="0.2">
      <c r="A133" s="20">
        <f t="shared" si="13"/>
        <v>121</v>
      </c>
      <c r="B133" s="82" t="s">
        <v>30</v>
      </c>
      <c r="C133" s="73" t="s">
        <v>167</v>
      </c>
      <c r="D133" s="71" t="s">
        <v>168</v>
      </c>
      <c r="E133" s="71" t="s">
        <v>114</v>
      </c>
      <c r="F133" s="72">
        <v>150000</v>
      </c>
      <c r="G133" s="22">
        <v>0</v>
      </c>
      <c r="H133" s="21">
        <v>150000</v>
      </c>
      <c r="I133" s="21">
        <v>4305</v>
      </c>
      <c r="J133" s="72">
        <v>23848.86</v>
      </c>
      <c r="K133" s="21">
        <v>3595.1</v>
      </c>
      <c r="L133" s="22">
        <v>1085.93</v>
      </c>
      <c r="M133" s="21">
        <f t="shared" si="17"/>
        <v>32834.89</v>
      </c>
      <c r="N133" s="23">
        <f t="shared" si="18"/>
        <v>117165.11</v>
      </c>
    </row>
    <row r="134" spans="1:14" s="15" customFormat="1" ht="36" customHeight="1" x14ac:dyDescent="0.2">
      <c r="A134" s="20">
        <f t="shared" si="13"/>
        <v>122</v>
      </c>
      <c r="B134" s="82" t="s">
        <v>32</v>
      </c>
      <c r="C134" s="73" t="s">
        <v>167</v>
      </c>
      <c r="D134" s="71" t="s">
        <v>13</v>
      </c>
      <c r="E134" s="71" t="s">
        <v>119</v>
      </c>
      <c r="F134" s="72">
        <v>20000</v>
      </c>
      <c r="G134" s="22">
        <v>0</v>
      </c>
      <c r="H134" s="21">
        <v>20000</v>
      </c>
      <c r="I134" s="22">
        <v>574</v>
      </c>
      <c r="J134" s="78">
        <v>0</v>
      </c>
      <c r="K134" s="22">
        <v>608</v>
      </c>
      <c r="L134" s="22">
        <v>25</v>
      </c>
      <c r="M134" s="21">
        <f t="shared" si="17"/>
        <v>1207</v>
      </c>
      <c r="N134" s="23">
        <f t="shared" si="18"/>
        <v>18793</v>
      </c>
    </row>
    <row r="135" spans="1:14" s="15" customFormat="1" ht="36" customHeight="1" x14ac:dyDescent="0.2">
      <c r="A135" s="20">
        <f t="shared" si="13"/>
        <v>123</v>
      </c>
      <c r="B135" s="82" t="s">
        <v>265</v>
      </c>
      <c r="C135" s="73" t="s">
        <v>167</v>
      </c>
      <c r="D135" s="71" t="s">
        <v>33</v>
      </c>
      <c r="E135" s="71" t="s">
        <v>117</v>
      </c>
      <c r="F135" s="72">
        <v>75000</v>
      </c>
      <c r="G135" s="22">
        <v>0</v>
      </c>
      <c r="H135" s="21">
        <v>75000</v>
      </c>
      <c r="I135" s="21">
        <v>2152.5</v>
      </c>
      <c r="J135" s="72">
        <v>6309.38</v>
      </c>
      <c r="K135" s="21">
        <v>2280</v>
      </c>
      <c r="L135" s="22">
        <v>25</v>
      </c>
      <c r="M135" s="21">
        <f t="shared" si="17"/>
        <v>10766.880000000001</v>
      </c>
      <c r="N135" s="23">
        <f t="shared" si="18"/>
        <v>64233.119999999995</v>
      </c>
    </row>
    <row r="136" spans="1:14" s="15" customFormat="1" ht="36" customHeight="1" thickBot="1" x14ac:dyDescent="0.25">
      <c r="A136" s="20">
        <f t="shared" ref="A136" si="20">A135+1</f>
        <v>124</v>
      </c>
      <c r="B136" s="89" t="s">
        <v>241</v>
      </c>
      <c r="C136" s="90" t="s">
        <v>202</v>
      </c>
      <c r="D136" s="90" t="s">
        <v>22</v>
      </c>
      <c r="E136" s="90" t="s">
        <v>117</v>
      </c>
      <c r="F136" s="76">
        <v>35000</v>
      </c>
      <c r="G136" s="27">
        <v>0</v>
      </c>
      <c r="H136" s="26">
        <v>35000</v>
      </c>
      <c r="I136" s="26">
        <v>1004.5</v>
      </c>
      <c r="J136" s="27">
        <v>0</v>
      </c>
      <c r="K136" s="26">
        <v>1064</v>
      </c>
      <c r="L136" s="27">
        <v>25</v>
      </c>
      <c r="M136" s="26">
        <f t="shared" si="17"/>
        <v>2093.5</v>
      </c>
      <c r="N136" s="28">
        <f t="shared" si="18"/>
        <v>32906.5</v>
      </c>
    </row>
    <row r="137" spans="1:14" s="14" customFormat="1" ht="36" customHeight="1" thickBot="1" x14ac:dyDescent="0.3">
      <c r="A137" s="29"/>
      <c r="B137" s="91" t="s">
        <v>164</v>
      </c>
      <c r="C137" s="92"/>
      <c r="D137" s="92"/>
      <c r="E137" s="93"/>
      <c r="F137" s="88">
        <f>SUM(F13:F136)</f>
        <v>6675000</v>
      </c>
      <c r="G137" s="31">
        <f t="shared" ref="G137:N137" si="21">SUM(G13:G136)</f>
        <v>0</v>
      </c>
      <c r="H137" s="30">
        <f t="shared" si="21"/>
        <v>6675000</v>
      </c>
      <c r="I137" s="30">
        <f>SUM(I13:I136)</f>
        <v>191185.62</v>
      </c>
      <c r="J137" s="30">
        <f t="shared" si="21"/>
        <v>518927.68</v>
      </c>
      <c r="K137" s="30">
        <f t="shared" si="21"/>
        <v>188757.20000000004</v>
      </c>
      <c r="L137" s="30">
        <f>SUM(L13:L136)</f>
        <v>37699.74</v>
      </c>
      <c r="M137" s="30">
        <f t="shared" si="21"/>
        <v>936570.23999999987</v>
      </c>
      <c r="N137" s="32">
        <f t="shared" si="21"/>
        <v>5738429.759999997</v>
      </c>
    </row>
    <row r="138" spans="1:14" ht="21.75" customHeight="1" x14ac:dyDescent="0.2"/>
    <row r="139" spans="1:14" ht="21.75" customHeight="1" x14ac:dyDescent="0.2">
      <c r="M139" s="77"/>
      <c r="N139" s="77"/>
    </row>
    <row r="140" spans="1:14" ht="21.75" customHeight="1" x14ac:dyDescent="0.2"/>
    <row r="141" spans="1:14" ht="21.75" customHeight="1" x14ac:dyDescent="0.2"/>
    <row r="142" spans="1:14" ht="21.75" customHeight="1" x14ac:dyDescent="0.2"/>
    <row r="143" spans="1:14" ht="21.75" customHeight="1" x14ac:dyDescent="0.2"/>
    <row r="144" spans="1:1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spans="1:5" ht="21.75" customHeight="1" x14ac:dyDescent="0.2"/>
    <row r="162" spans="1:5" ht="21.75" customHeight="1" x14ac:dyDescent="0.2"/>
    <row r="163" spans="1:5" ht="21.75" customHeight="1" x14ac:dyDescent="0.2"/>
    <row r="164" spans="1:5" ht="21.75" customHeight="1" x14ac:dyDescent="0.2"/>
    <row r="165" spans="1:5" ht="21.75" customHeight="1" x14ac:dyDescent="0.2"/>
    <row r="166" spans="1:5" ht="21.75" customHeight="1" x14ac:dyDescent="0.2"/>
    <row r="167" spans="1:5" ht="21.75" customHeight="1" x14ac:dyDescent="0.2"/>
    <row r="168" spans="1:5" ht="21.75" customHeight="1" x14ac:dyDescent="0.2"/>
    <row r="169" spans="1:5" ht="21.75" customHeight="1" x14ac:dyDescent="0.2"/>
    <row r="176" spans="1:5" s="2" customFormat="1" ht="36" customHeight="1" x14ac:dyDescent="0.2">
      <c r="A176" s="10"/>
      <c r="E176" s="10"/>
    </row>
    <row r="177" spans="1:5" s="2" customFormat="1" ht="36" customHeight="1" x14ac:dyDescent="0.2">
      <c r="A177" s="10"/>
      <c r="E177" s="10"/>
    </row>
    <row r="179" spans="1:5" ht="36" customHeight="1" x14ac:dyDescent="0.2"/>
    <row r="180" spans="1:5" ht="36" customHeight="1" x14ac:dyDescent="0.2"/>
    <row r="181" spans="1:5" ht="36" customHeight="1" x14ac:dyDescent="0.2"/>
    <row r="182" spans="1:5" ht="36" customHeight="1" x14ac:dyDescent="0.2"/>
    <row r="190" spans="1:5" s="7" customFormat="1" ht="36" customHeight="1" x14ac:dyDescent="0.2">
      <c r="A190" s="9"/>
    </row>
    <row r="191" spans="1:5" s="7" customFormat="1" ht="36" customHeight="1" x14ac:dyDescent="0.2">
      <c r="A191" s="9"/>
    </row>
    <row r="192" spans="1:5" s="7" customFormat="1" ht="36" customHeight="1" x14ac:dyDescent="0.2">
      <c r="A192" s="9"/>
    </row>
    <row r="193" spans="1:1" s="7" customFormat="1" ht="36" customHeight="1" x14ac:dyDescent="0.2">
      <c r="A193" s="9"/>
    </row>
    <row r="194" spans="1:1" s="7" customFormat="1" ht="36" customHeight="1" x14ac:dyDescent="0.2">
      <c r="A194" s="9"/>
    </row>
    <row r="195" spans="1:1" s="7" customFormat="1" ht="36" customHeight="1" x14ac:dyDescent="0.2">
      <c r="A195" s="9"/>
    </row>
    <row r="196" spans="1:1" s="7" customFormat="1" ht="36" customHeight="1" x14ac:dyDescent="0.2">
      <c r="A196" s="9"/>
    </row>
    <row r="197" spans="1:1" s="7" customFormat="1" ht="36" customHeight="1" x14ac:dyDescent="0.2">
      <c r="A197" s="9"/>
    </row>
    <row r="198" spans="1:1" s="7" customFormat="1" ht="36" customHeight="1" x14ac:dyDescent="0.2">
      <c r="A198" s="9"/>
    </row>
    <row r="199" spans="1:1" s="7" customFormat="1" ht="36" customHeight="1" x14ac:dyDescent="0.2">
      <c r="A199" s="9"/>
    </row>
    <row r="200" spans="1:1" s="7" customFormat="1" ht="36" customHeight="1" x14ac:dyDescent="0.2">
      <c r="A200" s="9"/>
    </row>
    <row r="201" spans="1:1" s="7" customFormat="1" ht="36" customHeight="1" x14ac:dyDescent="0.2">
      <c r="A201" s="9"/>
    </row>
    <row r="202" spans="1:1" s="7" customFormat="1" ht="36" customHeight="1" x14ac:dyDescent="0.2">
      <c r="A202" s="9"/>
    </row>
    <row r="203" spans="1:1" s="7" customFormat="1" ht="36" customHeight="1" x14ac:dyDescent="0.2">
      <c r="A203" s="9"/>
    </row>
  </sheetData>
  <sortState ref="B13:N114">
    <sortCondition ref="C12"/>
  </sortState>
  <mergeCells count="5">
    <mergeCell ref="B137:E137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4" manualBreakCount="4">
    <brk id="42" max="13" man="1"/>
    <brk id="51" max="16383" man="1"/>
    <brk id="131" max="13" man="1"/>
    <brk id="14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zoomScaleNormal="100" zoomScaleSheetLayoutView="48" workbookViewId="0">
      <selection activeCell="H34" sqref="H3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6" t="s">
        <v>179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ht="14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 ht="26.25" customHeight="1" x14ac:dyDescent="0.25">
      <c r="A6" s="97" t="s">
        <v>135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7" ht="26.25" customHeight="1" x14ac:dyDescent="0.25">
      <c r="A7" s="95" t="s">
        <v>274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94" t="s">
        <v>275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3" t="s">
        <v>118</v>
      </c>
      <c r="B11" s="34" t="s">
        <v>110</v>
      </c>
      <c r="C11" s="34" t="s">
        <v>113</v>
      </c>
      <c r="D11" s="34" t="s">
        <v>111</v>
      </c>
      <c r="E11" s="34" t="s">
        <v>112</v>
      </c>
      <c r="F11" s="34" t="s">
        <v>239</v>
      </c>
      <c r="G11" s="34" t="s">
        <v>240</v>
      </c>
      <c r="H11" s="35" t="s">
        <v>238</v>
      </c>
      <c r="I11" s="35" t="s">
        <v>0</v>
      </c>
      <c r="J11" s="35" t="s">
        <v>1</v>
      </c>
      <c r="K11" s="35" t="s">
        <v>2</v>
      </c>
      <c r="L11" s="35" t="s">
        <v>3</v>
      </c>
      <c r="M11" s="35" t="s">
        <v>4</v>
      </c>
      <c r="N11" s="35" t="s">
        <v>5</v>
      </c>
      <c r="O11" s="35" t="s">
        <v>6</v>
      </c>
      <c r="P11" s="36" t="s">
        <v>163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84" t="s">
        <v>204</v>
      </c>
      <c r="C13" s="68" t="s">
        <v>116</v>
      </c>
      <c r="D13" s="68" t="s">
        <v>205</v>
      </c>
      <c r="E13" s="68" t="s">
        <v>184</v>
      </c>
      <c r="F13" s="79">
        <v>43313</v>
      </c>
      <c r="G13" s="79">
        <v>43497</v>
      </c>
      <c r="H13" s="59">
        <v>35000</v>
      </c>
      <c r="I13" s="60">
        <v>0</v>
      </c>
      <c r="J13" s="59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32" si="0">K13+L13+M13+N13</f>
        <v>2068.5</v>
      </c>
      <c r="P13" s="19">
        <f t="shared" ref="P13:P32" si="1">+J13-O13</f>
        <v>32931.5</v>
      </c>
    </row>
    <row r="14" spans="1:17" s="15" customFormat="1" ht="36" customHeight="1" x14ac:dyDescent="0.2">
      <c r="A14" s="20">
        <v>2</v>
      </c>
      <c r="B14" s="85" t="s">
        <v>193</v>
      </c>
      <c r="C14" s="71" t="s">
        <v>120</v>
      </c>
      <c r="D14" s="71" t="s">
        <v>194</v>
      </c>
      <c r="E14" s="71" t="s">
        <v>184</v>
      </c>
      <c r="F14" s="66">
        <v>43313</v>
      </c>
      <c r="G14" s="66">
        <v>43497</v>
      </c>
      <c r="H14" s="61">
        <v>45000</v>
      </c>
      <c r="I14" s="62">
        <v>0</v>
      </c>
      <c r="J14" s="61">
        <v>45000</v>
      </c>
      <c r="K14" s="21">
        <v>1291.5</v>
      </c>
      <c r="L14" s="21">
        <v>1148.33</v>
      </c>
      <c r="M14" s="21">
        <v>1368</v>
      </c>
      <c r="N14" s="21">
        <v>0</v>
      </c>
      <c r="O14" s="21">
        <f t="shared" si="0"/>
        <v>3807.83</v>
      </c>
      <c r="P14" s="23">
        <f t="shared" si="1"/>
        <v>41192.17</v>
      </c>
    </row>
    <row r="15" spans="1:17" s="15" customFormat="1" ht="36" customHeight="1" x14ac:dyDescent="0.2">
      <c r="A15" s="20">
        <v>3</v>
      </c>
      <c r="B15" s="85" t="s">
        <v>200</v>
      </c>
      <c r="C15" s="71" t="s">
        <v>120</v>
      </c>
      <c r="D15" s="71" t="s">
        <v>176</v>
      </c>
      <c r="E15" s="73" t="s">
        <v>184</v>
      </c>
      <c r="F15" s="66">
        <v>43298</v>
      </c>
      <c r="G15" s="66" t="s">
        <v>260</v>
      </c>
      <c r="H15" s="61">
        <f>45000</f>
        <v>45000</v>
      </c>
      <c r="I15" s="62">
        <v>0</v>
      </c>
      <c r="J15" s="61">
        <v>45000</v>
      </c>
      <c r="K15" s="21">
        <v>1291.5</v>
      </c>
      <c r="L15" s="21">
        <v>1148.33</v>
      </c>
      <c r="M15" s="21">
        <v>1368</v>
      </c>
      <c r="N15" s="21">
        <v>0</v>
      </c>
      <c r="O15" s="21">
        <f t="shared" si="0"/>
        <v>3807.83</v>
      </c>
      <c r="P15" s="23">
        <f t="shared" si="1"/>
        <v>41192.17</v>
      </c>
    </row>
    <row r="16" spans="1:17" s="15" customFormat="1" ht="36" customHeight="1" x14ac:dyDescent="0.2">
      <c r="A16" s="20">
        <v>4</v>
      </c>
      <c r="B16" s="85" t="s">
        <v>206</v>
      </c>
      <c r="C16" s="71" t="s">
        <v>120</v>
      </c>
      <c r="D16" s="71" t="s">
        <v>207</v>
      </c>
      <c r="E16" s="71" t="s">
        <v>184</v>
      </c>
      <c r="F16" s="66">
        <v>43298</v>
      </c>
      <c r="G16" s="66" t="s">
        <v>260</v>
      </c>
      <c r="H16" s="61">
        <f>35000</f>
        <v>35000</v>
      </c>
      <c r="I16" s="62">
        <v>0</v>
      </c>
      <c r="J16" s="61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20">
        <v>5</v>
      </c>
      <c r="B17" s="85" t="s">
        <v>185</v>
      </c>
      <c r="C17" s="71" t="s">
        <v>128</v>
      </c>
      <c r="D17" s="71" t="s">
        <v>186</v>
      </c>
      <c r="E17" s="71" t="s">
        <v>184</v>
      </c>
      <c r="F17" s="66">
        <v>43252</v>
      </c>
      <c r="G17" s="66">
        <v>43435</v>
      </c>
      <c r="H17" s="61">
        <v>60000</v>
      </c>
      <c r="I17" s="62">
        <v>0</v>
      </c>
      <c r="J17" s="61">
        <v>60000</v>
      </c>
      <c r="K17" s="21">
        <v>1722</v>
      </c>
      <c r="L17" s="21">
        <v>3279.49</v>
      </c>
      <c r="M17" s="21">
        <v>1824</v>
      </c>
      <c r="N17" s="21">
        <v>1035.93</v>
      </c>
      <c r="O17" s="21">
        <f t="shared" si="0"/>
        <v>7861.42</v>
      </c>
      <c r="P17" s="23">
        <f t="shared" si="1"/>
        <v>52138.58</v>
      </c>
    </row>
    <row r="18" spans="1:16" s="15" customFormat="1" ht="36" customHeight="1" x14ac:dyDescent="0.2">
      <c r="A18" s="20">
        <v>6</v>
      </c>
      <c r="B18" s="86" t="s">
        <v>195</v>
      </c>
      <c r="C18" s="71" t="s">
        <v>122</v>
      </c>
      <c r="D18" s="71" t="s">
        <v>192</v>
      </c>
      <c r="E18" s="71" t="s">
        <v>184</v>
      </c>
      <c r="F18" s="66">
        <v>43313</v>
      </c>
      <c r="G18" s="66">
        <v>43497</v>
      </c>
      <c r="H18" s="61">
        <v>35000</v>
      </c>
      <c r="I18" s="62">
        <v>0</v>
      </c>
      <c r="J18" s="61"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85" t="s">
        <v>201</v>
      </c>
      <c r="C19" s="71" t="s">
        <v>122</v>
      </c>
      <c r="D19" s="71" t="s">
        <v>192</v>
      </c>
      <c r="E19" s="71" t="s">
        <v>184</v>
      </c>
      <c r="F19" s="66">
        <v>43298</v>
      </c>
      <c r="G19" s="66" t="s">
        <v>260</v>
      </c>
      <c r="H19" s="61">
        <f>35000</f>
        <v>35000</v>
      </c>
      <c r="I19" s="62">
        <v>0</v>
      </c>
      <c r="J19" s="61">
        <f>35000</f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20">
        <v>8</v>
      </c>
      <c r="B20" s="85" t="s">
        <v>221</v>
      </c>
      <c r="C20" s="73" t="s">
        <v>130</v>
      </c>
      <c r="D20" s="71" t="s">
        <v>222</v>
      </c>
      <c r="E20" s="71" t="s">
        <v>184</v>
      </c>
      <c r="F20" s="66">
        <v>43261</v>
      </c>
      <c r="G20" s="66">
        <v>43444</v>
      </c>
      <c r="H20" s="61">
        <v>45000</v>
      </c>
      <c r="I20" s="62">
        <v>0</v>
      </c>
      <c r="J20" s="61">
        <v>45000</v>
      </c>
      <c r="K20" s="21">
        <v>1291.5</v>
      </c>
      <c r="L20" s="21">
        <v>992.94</v>
      </c>
      <c r="M20" s="21">
        <v>1368</v>
      </c>
      <c r="N20" s="21">
        <v>1035.93</v>
      </c>
      <c r="O20" s="21">
        <f t="shared" si="0"/>
        <v>4688.37</v>
      </c>
      <c r="P20" s="23">
        <f t="shared" si="1"/>
        <v>40311.629999999997</v>
      </c>
    </row>
    <row r="21" spans="1:16" s="15" customFormat="1" ht="36" customHeight="1" x14ac:dyDescent="0.2">
      <c r="A21" s="20">
        <v>9</v>
      </c>
      <c r="B21" s="85" t="s">
        <v>234</v>
      </c>
      <c r="C21" s="71" t="s">
        <v>130</v>
      </c>
      <c r="D21" s="71" t="s">
        <v>235</v>
      </c>
      <c r="E21" s="71" t="s">
        <v>184</v>
      </c>
      <c r="F21" s="66">
        <v>43261</v>
      </c>
      <c r="G21" s="66">
        <v>43444</v>
      </c>
      <c r="H21" s="61">
        <v>70000</v>
      </c>
      <c r="I21" s="62">
        <v>0</v>
      </c>
      <c r="J21" s="61">
        <v>70000</v>
      </c>
      <c r="K21" s="21">
        <v>2009</v>
      </c>
      <c r="L21" s="21">
        <v>5368.48</v>
      </c>
      <c r="M21" s="21">
        <v>2128</v>
      </c>
      <c r="N21" s="21">
        <v>1249.78</v>
      </c>
      <c r="O21" s="21">
        <f t="shared" si="0"/>
        <v>10755.26</v>
      </c>
      <c r="P21" s="23">
        <f t="shared" si="1"/>
        <v>59244.74</v>
      </c>
    </row>
    <row r="22" spans="1:16" s="15" customFormat="1" ht="36" customHeight="1" x14ac:dyDescent="0.2">
      <c r="A22" s="20">
        <v>10</v>
      </c>
      <c r="B22" s="85" t="s">
        <v>211</v>
      </c>
      <c r="C22" s="73" t="s">
        <v>123</v>
      </c>
      <c r="D22" s="71" t="s">
        <v>212</v>
      </c>
      <c r="E22" s="71" t="s">
        <v>184</v>
      </c>
      <c r="F22" s="66">
        <v>43252</v>
      </c>
      <c r="G22" s="66">
        <v>43435</v>
      </c>
      <c r="H22" s="61">
        <v>45000</v>
      </c>
      <c r="I22" s="62">
        <v>0</v>
      </c>
      <c r="J22" s="61">
        <v>45000</v>
      </c>
      <c r="K22" s="21">
        <v>1291.5</v>
      </c>
      <c r="L22" s="21">
        <v>1148.33</v>
      </c>
      <c r="M22" s="21">
        <v>1368</v>
      </c>
      <c r="N22" s="21">
        <v>0</v>
      </c>
      <c r="O22" s="21">
        <f t="shared" si="0"/>
        <v>3807.83</v>
      </c>
      <c r="P22" s="23">
        <f t="shared" si="1"/>
        <v>41192.17</v>
      </c>
    </row>
    <row r="23" spans="1:16" s="15" customFormat="1" ht="36" customHeight="1" x14ac:dyDescent="0.2">
      <c r="A23" s="20">
        <v>11</v>
      </c>
      <c r="B23" s="85" t="s">
        <v>218</v>
      </c>
      <c r="C23" s="71" t="s">
        <v>123</v>
      </c>
      <c r="D23" s="71" t="s">
        <v>219</v>
      </c>
      <c r="E23" s="71" t="s">
        <v>184</v>
      </c>
      <c r="F23" s="66">
        <v>43261</v>
      </c>
      <c r="G23" s="66">
        <v>43444</v>
      </c>
      <c r="H23" s="61">
        <v>45000</v>
      </c>
      <c r="I23" s="62">
        <v>0</v>
      </c>
      <c r="J23" s="61">
        <v>45000</v>
      </c>
      <c r="K23" s="21">
        <v>1291.5</v>
      </c>
      <c r="L23" s="21">
        <v>1148.33</v>
      </c>
      <c r="M23" s="21">
        <v>1368</v>
      </c>
      <c r="N23" s="21">
        <v>0</v>
      </c>
      <c r="O23" s="21">
        <f t="shared" si="0"/>
        <v>3807.83</v>
      </c>
      <c r="P23" s="23">
        <f t="shared" si="1"/>
        <v>41192.17</v>
      </c>
    </row>
    <row r="24" spans="1:16" s="15" customFormat="1" ht="36" customHeight="1" x14ac:dyDescent="0.2">
      <c r="A24" s="20">
        <v>12</v>
      </c>
      <c r="B24" s="85" t="s">
        <v>182</v>
      </c>
      <c r="C24" s="71" t="s">
        <v>126</v>
      </c>
      <c r="D24" s="71" t="s">
        <v>183</v>
      </c>
      <c r="E24" s="73" t="s">
        <v>184</v>
      </c>
      <c r="F24" s="66">
        <v>43344</v>
      </c>
      <c r="G24" s="66">
        <v>43525</v>
      </c>
      <c r="H24" s="61">
        <v>50000</v>
      </c>
      <c r="I24" s="62">
        <v>0</v>
      </c>
      <c r="J24" s="61">
        <v>50000</v>
      </c>
      <c r="K24" s="21">
        <v>1435</v>
      </c>
      <c r="L24" s="21">
        <v>1854</v>
      </c>
      <c r="M24" s="21">
        <v>1520</v>
      </c>
      <c r="N24" s="21">
        <v>0</v>
      </c>
      <c r="O24" s="21">
        <f t="shared" si="0"/>
        <v>4809</v>
      </c>
      <c r="P24" s="23">
        <f t="shared" si="1"/>
        <v>45191</v>
      </c>
    </row>
    <row r="25" spans="1:16" s="15" customFormat="1" ht="36" customHeight="1" x14ac:dyDescent="0.2">
      <c r="A25" s="20">
        <v>13</v>
      </c>
      <c r="B25" s="85" t="s">
        <v>190</v>
      </c>
      <c r="C25" s="71" t="s">
        <v>126</v>
      </c>
      <c r="D25" s="71" t="s">
        <v>191</v>
      </c>
      <c r="E25" s="71" t="s">
        <v>184</v>
      </c>
      <c r="F25" s="66">
        <v>43298</v>
      </c>
      <c r="G25" s="66">
        <v>43482</v>
      </c>
      <c r="H25" s="61">
        <f>45000</f>
        <v>45000</v>
      </c>
      <c r="I25" s="62">
        <v>0</v>
      </c>
      <c r="J25" s="61">
        <v>45000</v>
      </c>
      <c r="K25" s="21">
        <v>1291.5</v>
      </c>
      <c r="L25" s="21">
        <v>1148.33</v>
      </c>
      <c r="M25" s="21">
        <v>1368</v>
      </c>
      <c r="N25" s="21">
        <v>0</v>
      </c>
      <c r="O25" s="21">
        <f t="shared" si="0"/>
        <v>3807.83</v>
      </c>
      <c r="P25" s="23">
        <f t="shared" si="1"/>
        <v>41192.17</v>
      </c>
    </row>
    <row r="26" spans="1:16" s="15" customFormat="1" ht="36" customHeight="1" x14ac:dyDescent="0.2">
      <c r="A26" s="20">
        <v>14</v>
      </c>
      <c r="B26" s="85" t="s">
        <v>196</v>
      </c>
      <c r="C26" s="71" t="s">
        <v>126</v>
      </c>
      <c r="D26" s="71" t="s">
        <v>197</v>
      </c>
      <c r="E26" s="71" t="s">
        <v>184</v>
      </c>
      <c r="F26" s="66">
        <v>43298</v>
      </c>
      <c r="G26" s="66" t="s">
        <v>260</v>
      </c>
      <c r="H26" s="61">
        <f>45000</f>
        <v>45000</v>
      </c>
      <c r="I26" s="62">
        <v>0</v>
      </c>
      <c r="J26" s="61">
        <v>45000</v>
      </c>
      <c r="K26" s="21">
        <v>1291.5</v>
      </c>
      <c r="L26" s="21">
        <v>1148.33</v>
      </c>
      <c r="M26" s="21">
        <v>1368</v>
      </c>
      <c r="N26" s="21">
        <v>0</v>
      </c>
      <c r="O26" s="21">
        <f t="shared" si="0"/>
        <v>3807.83</v>
      </c>
      <c r="P26" s="23">
        <f t="shared" si="1"/>
        <v>41192.17</v>
      </c>
    </row>
    <row r="27" spans="1:16" s="15" customFormat="1" ht="31.5" customHeight="1" x14ac:dyDescent="0.2">
      <c r="A27" s="20">
        <v>15</v>
      </c>
      <c r="B27" s="85" t="s">
        <v>198</v>
      </c>
      <c r="C27" s="71" t="s">
        <v>126</v>
      </c>
      <c r="D27" s="71" t="s">
        <v>199</v>
      </c>
      <c r="E27" s="71" t="s">
        <v>184</v>
      </c>
      <c r="F27" s="66">
        <v>43298</v>
      </c>
      <c r="G27" s="66" t="s">
        <v>260</v>
      </c>
      <c r="H27" s="61">
        <f>60000</f>
        <v>60000</v>
      </c>
      <c r="I27" s="62">
        <v>0</v>
      </c>
      <c r="J27" s="61">
        <v>60000</v>
      </c>
      <c r="K27" s="21">
        <v>1722</v>
      </c>
      <c r="L27" s="21">
        <v>3486.68</v>
      </c>
      <c r="M27" s="21">
        <v>1824</v>
      </c>
      <c r="N27" s="21">
        <v>0</v>
      </c>
      <c r="O27" s="21">
        <f t="shared" si="0"/>
        <v>7032.68</v>
      </c>
      <c r="P27" s="23">
        <f t="shared" si="1"/>
        <v>52967.32</v>
      </c>
    </row>
    <row r="28" spans="1:16" s="15" customFormat="1" ht="31.5" customHeight="1" x14ac:dyDescent="0.2">
      <c r="A28" s="20">
        <v>16</v>
      </c>
      <c r="B28" s="85" t="s">
        <v>215</v>
      </c>
      <c r="C28" s="73" t="s">
        <v>121</v>
      </c>
      <c r="D28" s="71" t="s">
        <v>216</v>
      </c>
      <c r="E28" s="71" t="s">
        <v>184</v>
      </c>
      <c r="F28" s="66">
        <v>43262</v>
      </c>
      <c r="G28" s="66">
        <v>43445</v>
      </c>
      <c r="H28" s="61">
        <v>110000</v>
      </c>
      <c r="I28" s="62">
        <v>0</v>
      </c>
      <c r="J28" s="61">
        <v>110000</v>
      </c>
      <c r="K28" s="21">
        <v>3157</v>
      </c>
      <c r="L28" s="21">
        <v>14457.62</v>
      </c>
      <c r="M28" s="21">
        <v>3344</v>
      </c>
      <c r="N28" s="21">
        <v>0</v>
      </c>
      <c r="O28" s="21">
        <f t="shared" si="0"/>
        <v>20958.620000000003</v>
      </c>
      <c r="P28" s="23">
        <f t="shared" si="1"/>
        <v>89041.38</v>
      </c>
    </row>
    <row r="29" spans="1:16" s="15" customFormat="1" ht="31.5" customHeight="1" x14ac:dyDescent="0.2">
      <c r="A29" s="20">
        <v>17</v>
      </c>
      <c r="B29" s="85" t="s">
        <v>224</v>
      </c>
      <c r="C29" s="73" t="s">
        <v>121</v>
      </c>
      <c r="D29" s="71" t="s">
        <v>225</v>
      </c>
      <c r="E29" s="71" t="s">
        <v>184</v>
      </c>
      <c r="F29" s="66">
        <v>43261</v>
      </c>
      <c r="G29" s="66">
        <v>43444</v>
      </c>
      <c r="H29" s="61">
        <v>70000</v>
      </c>
      <c r="I29" s="62">
        <v>0</v>
      </c>
      <c r="J29" s="61">
        <v>70000</v>
      </c>
      <c r="K29" s="21">
        <v>2009</v>
      </c>
      <c r="L29" s="21">
        <v>5368.48</v>
      </c>
      <c r="M29" s="21">
        <v>2128</v>
      </c>
      <c r="N29" s="21">
        <v>0</v>
      </c>
      <c r="O29" s="21">
        <f t="shared" si="0"/>
        <v>9505.48</v>
      </c>
      <c r="P29" s="23">
        <f t="shared" si="1"/>
        <v>60494.520000000004</v>
      </c>
    </row>
    <row r="30" spans="1:16" s="15" customFormat="1" ht="36" customHeight="1" x14ac:dyDescent="0.2">
      <c r="A30" s="20">
        <v>18</v>
      </c>
      <c r="B30" s="85" t="s">
        <v>232</v>
      </c>
      <c r="C30" s="71" t="s">
        <v>121</v>
      </c>
      <c r="D30" s="71" t="s">
        <v>233</v>
      </c>
      <c r="E30" s="71" t="s">
        <v>184</v>
      </c>
      <c r="F30" s="66">
        <v>43261</v>
      </c>
      <c r="G30" s="66">
        <v>43444</v>
      </c>
      <c r="H30" s="61">
        <v>100000</v>
      </c>
      <c r="I30" s="62">
        <v>0</v>
      </c>
      <c r="J30" s="61">
        <v>100000</v>
      </c>
      <c r="K30" s="21">
        <v>2870</v>
      </c>
      <c r="L30" s="21">
        <v>12105.37</v>
      </c>
      <c r="M30" s="21">
        <v>3040</v>
      </c>
      <c r="N30" s="21">
        <v>0</v>
      </c>
      <c r="O30" s="21">
        <f t="shared" si="0"/>
        <v>18015.370000000003</v>
      </c>
      <c r="P30" s="23">
        <f t="shared" si="1"/>
        <v>81984.63</v>
      </c>
    </row>
    <row r="31" spans="1:16" s="15" customFormat="1" ht="36" customHeight="1" x14ac:dyDescent="0.2">
      <c r="A31" s="20">
        <v>19</v>
      </c>
      <c r="B31" s="85" t="s">
        <v>187</v>
      </c>
      <c r="C31" s="71" t="s">
        <v>188</v>
      </c>
      <c r="D31" s="71" t="s">
        <v>189</v>
      </c>
      <c r="E31" s="71" t="s">
        <v>184</v>
      </c>
      <c r="F31" s="66">
        <v>43298</v>
      </c>
      <c r="G31" s="66">
        <v>43482</v>
      </c>
      <c r="H31" s="61">
        <f>70000</f>
        <v>70000</v>
      </c>
      <c r="I31" s="62">
        <v>0</v>
      </c>
      <c r="J31" s="61">
        <v>70000</v>
      </c>
      <c r="K31" s="21">
        <v>2009</v>
      </c>
      <c r="L31" s="21">
        <v>5368.48</v>
      </c>
      <c r="M31" s="21">
        <v>2128</v>
      </c>
      <c r="N31" s="21">
        <v>0</v>
      </c>
      <c r="O31" s="21">
        <f t="shared" si="0"/>
        <v>9505.48</v>
      </c>
      <c r="P31" s="23">
        <f t="shared" si="1"/>
        <v>60494.520000000004</v>
      </c>
    </row>
    <row r="32" spans="1:16" s="15" customFormat="1" ht="36" customHeight="1" thickBot="1" x14ac:dyDescent="0.25">
      <c r="A32" s="25">
        <v>20</v>
      </c>
      <c r="B32" s="87" t="s">
        <v>268</v>
      </c>
      <c r="C32" s="75" t="s">
        <v>202</v>
      </c>
      <c r="D32" s="75" t="s">
        <v>203</v>
      </c>
      <c r="E32" s="75" t="s">
        <v>184</v>
      </c>
      <c r="F32" s="67">
        <v>43298</v>
      </c>
      <c r="G32" s="67" t="s">
        <v>260</v>
      </c>
      <c r="H32" s="63">
        <f>70000</f>
        <v>70000</v>
      </c>
      <c r="I32" s="64">
        <v>0</v>
      </c>
      <c r="J32" s="63">
        <v>70000</v>
      </c>
      <c r="K32" s="26">
        <v>2009</v>
      </c>
      <c r="L32" s="26">
        <v>5368.48</v>
      </c>
      <c r="M32" s="26">
        <v>2128</v>
      </c>
      <c r="N32" s="26">
        <v>0</v>
      </c>
      <c r="O32" s="26">
        <f t="shared" si="0"/>
        <v>9505.48</v>
      </c>
      <c r="P32" s="28">
        <f t="shared" si="1"/>
        <v>60494.520000000004</v>
      </c>
    </row>
    <row r="33" spans="1:17" s="14" customFormat="1" ht="24.75" customHeight="1" thickBot="1" x14ac:dyDescent="0.3">
      <c r="A33" s="29"/>
      <c r="B33" s="98" t="s">
        <v>164</v>
      </c>
      <c r="C33" s="99"/>
      <c r="D33" s="99"/>
      <c r="E33" s="99"/>
      <c r="F33" s="99"/>
      <c r="G33" s="100"/>
      <c r="H33" s="46">
        <f>SUM(H13:H32)</f>
        <v>1115000</v>
      </c>
      <c r="I33" s="47">
        <f t="shared" ref="I33:P33" si="2">SUM(I13:I32)</f>
        <v>0</v>
      </c>
      <c r="J33" s="46">
        <f t="shared" si="2"/>
        <v>1115000</v>
      </c>
      <c r="K33" s="46">
        <f t="shared" si="2"/>
        <v>32000.5</v>
      </c>
      <c r="L33" s="46">
        <f t="shared" si="2"/>
        <v>64540</v>
      </c>
      <c r="M33" s="46">
        <f t="shared" si="2"/>
        <v>33896</v>
      </c>
      <c r="N33" s="46">
        <f t="shared" si="2"/>
        <v>3321.6400000000003</v>
      </c>
      <c r="O33" s="46">
        <f t="shared" si="2"/>
        <v>133758.14000000001</v>
      </c>
      <c r="P33" s="48">
        <f t="shared" si="2"/>
        <v>981241.86</v>
      </c>
    </row>
    <row r="34" spans="1:17" ht="21.75" customHeight="1" x14ac:dyDescent="0.2"/>
    <row r="35" spans="1:17" ht="21.75" customHeight="1" x14ac:dyDescent="0.2"/>
    <row r="36" spans="1:17" ht="21.75" customHeight="1" x14ac:dyDescent="0.2"/>
    <row r="37" spans="1:17" ht="21.75" customHeight="1" x14ac:dyDescent="0.2"/>
    <row r="38" spans="1:17" ht="21.75" customHeight="1" x14ac:dyDescent="0.2"/>
    <row r="39" spans="1:17" ht="21.75" customHeight="1" x14ac:dyDescent="0.2"/>
    <row r="40" spans="1:17" ht="21.75" customHeight="1" x14ac:dyDescent="0.2"/>
    <row r="41" spans="1:17" ht="21.75" customHeight="1" x14ac:dyDescent="0.2"/>
    <row r="42" spans="1:17" ht="21.75" customHeight="1" x14ac:dyDescent="0.2"/>
    <row r="43" spans="1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1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1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1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1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1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s="5" customFormat="1" ht="21.75" customHeight="1" x14ac:dyDescent="0.2">
      <c r="B57"/>
      <c r="C57"/>
      <c r="D57"/>
      <c r="H57"/>
      <c r="I57"/>
      <c r="J57"/>
      <c r="K57"/>
      <c r="L57"/>
      <c r="M57"/>
      <c r="N57"/>
      <c r="O57"/>
      <c r="P57"/>
      <c r="Q57"/>
    </row>
    <row r="58" spans="2:17" s="5" customFormat="1" ht="21.75" customHeight="1" x14ac:dyDescent="0.2">
      <c r="B58"/>
      <c r="C58"/>
      <c r="D58"/>
      <c r="H58"/>
      <c r="I58"/>
      <c r="J58"/>
      <c r="K58"/>
      <c r="L58"/>
      <c r="M58"/>
      <c r="N58"/>
      <c r="O58"/>
      <c r="P58"/>
      <c r="Q58"/>
    </row>
    <row r="59" spans="2:17" ht="21.75" customHeight="1" x14ac:dyDescent="0.2"/>
    <row r="60" spans="2:17" ht="21.75" customHeight="1" x14ac:dyDescent="0.2"/>
    <row r="61" spans="2:17" ht="21.75" customHeight="1" x14ac:dyDescent="0.2"/>
    <row r="62" spans="2:17" ht="21.75" customHeight="1" x14ac:dyDescent="0.2"/>
    <row r="70" spans="1:7" s="2" customFormat="1" ht="36" customHeight="1" x14ac:dyDescent="0.2">
      <c r="A70" s="10"/>
      <c r="E70" s="10"/>
      <c r="F70" s="10"/>
      <c r="G70" s="10"/>
    </row>
    <row r="73" spans="1:7" ht="36" customHeight="1" x14ac:dyDescent="0.2"/>
    <row r="74" spans="1:7" ht="36" customHeight="1" x14ac:dyDescent="0.2"/>
    <row r="75" spans="1:7" ht="36" customHeight="1" x14ac:dyDescent="0.2"/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  <row r="94" spans="1:1" s="7" customFormat="1" ht="36" customHeight="1" x14ac:dyDescent="0.2">
      <c r="A94" s="9"/>
    </row>
    <row r="95" spans="1:1" s="7" customFormat="1" ht="36" customHeight="1" x14ac:dyDescent="0.2">
      <c r="A95" s="9"/>
    </row>
    <row r="96" spans="1:1" s="7" customFormat="1" ht="36" customHeight="1" x14ac:dyDescent="0.2">
      <c r="A96" s="9"/>
    </row>
  </sheetData>
  <sortState ref="B14:P50">
    <sortCondition ref="C13"/>
  </sortState>
  <mergeCells count="5">
    <mergeCell ref="A4:P4"/>
    <mergeCell ref="A7:P7"/>
    <mergeCell ref="A9:P9"/>
    <mergeCell ref="B33:G33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ignoredErrors>
    <ignoredError sqref="H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opLeftCell="D1" zoomScaleNormal="100" zoomScaleSheetLayoutView="48" workbookViewId="0">
      <selection activeCell="F13" sqref="F13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6" t="s">
        <v>179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26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" ht="26.25" customHeight="1" x14ac:dyDescent="0.25">
      <c r="A6" s="97" t="s">
        <v>135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5" ht="26.25" customHeight="1" x14ac:dyDescent="0.25">
      <c r="A7" s="95" t="s">
        <v>272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5" ht="18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4" t="s">
        <v>273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5" ht="18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3" t="s">
        <v>118</v>
      </c>
      <c r="B11" s="34" t="s">
        <v>110</v>
      </c>
      <c r="C11" s="34" t="s">
        <v>113</v>
      </c>
      <c r="D11" s="34" t="s">
        <v>111</v>
      </c>
      <c r="E11" s="34" t="s">
        <v>112</v>
      </c>
      <c r="F11" s="35" t="s">
        <v>238</v>
      </c>
      <c r="G11" s="35" t="s">
        <v>0</v>
      </c>
      <c r="H11" s="35" t="s">
        <v>1</v>
      </c>
      <c r="I11" s="35" t="s">
        <v>2</v>
      </c>
      <c r="J11" s="35" t="s">
        <v>3</v>
      </c>
      <c r="K11" s="35" t="s">
        <v>4</v>
      </c>
      <c r="L11" s="35" t="s">
        <v>5</v>
      </c>
      <c r="M11" s="35" t="s">
        <v>6</v>
      </c>
      <c r="N11" s="36" t="s">
        <v>163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49">
        <v>1</v>
      </c>
      <c r="B13" s="37" t="s">
        <v>245</v>
      </c>
      <c r="C13" s="55" t="s">
        <v>246</v>
      </c>
      <c r="D13" s="55" t="s">
        <v>247</v>
      </c>
      <c r="E13" s="55" t="s">
        <v>259</v>
      </c>
      <c r="F13" s="39">
        <v>8500</v>
      </c>
      <c r="G13" s="50">
        <v>0</v>
      </c>
      <c r="H13" s="39">
        <v>8500</v>
      </c>
      <c r="I13" s="39">
        <v>0</v>
      </c>
      <c r="J13" s="50">
        <v>0</v>
      </c>
      <c r="K13" s="39">
        <v>0</v>
      </c>
      <c r="L13" s="50">
        <v>0</v>
      </c>
      <c r="M13" s="39">
        <v>0</v>
      </c>
      <c r="N13" s="40">
        <v>8500</v>
      </c>
    </row>
    <row r="14" spans="1:15" s="15" customFormat="1" ht="36" customHeight="1" x14ac:dyDescent="0.2">
      <c r="A14" s="51">
        <v>2</v>
      </c>
      <c r="B14" s="45" t="s">
        <v>248</v>
      </c>
      <c r="C14" s="56" t="s">
        <v>246</v>
      </c>
      <c r="D14" s="56" t="s">
        <v>247</v>
      </c>
      <c r="E14" s="56" t="s">
        <v>259</v>
      </c>
      <c r="F14" s="41">
        <v>18000</v>
      </c>
      <c r="G14" s="52">
        <v>0</v>
      </c>
      <c r="H14" s="41">
        <v>18000</v>
      </c>
      <c r="I14" s="41">
        <v>0</v>
      </c>
      <c r="J14" s="52">
        <v>0</v>
      </c>
      <c r="K14" s="41">
        <v>0</v>
      </c>
      <c r="L14" s="52">
        <v>0</v>
      </c>
      <c r="M14" s="41">
        <v>0</v>
      </c>
      <c r="N14" s="42">
        <v>18000</v>
      </c>
    </row>
    <row r="15" spans="1:15" s="15" customFormat="1" ht="36" customHeight="1" x14ac:dyDescent="0.2">
      <c r="A15" s="51">
        <v>3</v>
      </c>
      <c r="B15" s="45" t="s">
        <v>249</v>
      </c>
      <c r="C15" s="56" t="s">
        <v>246</v>
      </c>
      <c r="D15" s="56" t="s">
        <v>247</v>
      </c>
      <c r="E15" s="56" t="s">
        <v>259</v>
      </c>
      <c r="F15" s="41">
        <v>8500</v>
      </c>
      <c r="G15" s="52">
        <v>0</v>
      </c>
      <c r="H15" s="41">
        <v>8500</v>
      </c>
      <c r="I15" s="41">
        <v>0</v>
      </c>
      <c r="J15" s="52">
        <v>0</v>
      </c>
      <c r="K15" s="41">
        <v>0</v>
      </c>
      <c r="L15" s="52">
        <v>0</v>
      </c>
      <c r="M15" s="41">
        <v>0</v>
      </c>
      <c r="N15" s="42">
        <v>8500</v>
      </c>
    </row>
    <row r="16" spans="1:15" s="15" customFormat="1" ht="30" customHeight="1" x14ac:dyDescent="0.2">
      <c r="A16" s="51">
        <v>4</v>
      </c>
      <c r="B16" s="45" t="s">
        <v>250</v>
      </c>
      <c r="C16" s="56" t="s">
        <v>246</v>
      </c>
      <c r="D16" s="56" t="s">
        <v>247</v>
      </c>
      <c r="E16" s="56" t="s">
        <v>259</v>
      </c>
      <c r="F16" s="41">
        <v>8500</v>
      </c>
      <c r="G16" s="52">
        <v>0</v>
      </c>
      <c r="H16" s="41">
        <v>8500</v>
      </c>
      <c r="I16" s="41">
        <v>0</v>
      </c>
      <c r="J16" s="52">
        <v>0</v>
      </c>
      <c r="K16" s="41">
        <v>0</v>
      </c>
      <c r="L16" s="52">
        <v>0</v>
      </c>
      <c r="M16" s="41">
        <v>0</v>
      </c>
      <c r="N16" s="42">
        <v>8500</v>
      </c>
    </row>
    <row r="17" spans="1:14" s="15" customFormat="1" ht="36" customHeight="1" x14ac:dyDescent="0.2">
      <c r="A17" s="51">
        <v>5</v>
      </c>
      <c r="B17" s="45" t="s">
        <v>251</v>
      </c>
      <c r="C17" s="56" t="s">
        <v>246</v>
      </c>
      <c r="D17" s="56" t="s">
        <v>247</v>
      </c>
      <c r="E17" s="56" t="s">
        <v>259</v>
      </c>
      <c r="F17" s="41">
        <v>8500</v>
      </c>
      <c r="G17" s="52">
        <v>0</v>
      </c>
      <c r="H17" s="41">
        <v>8500</v>
      </c>
      <c r="I17" s="41">
        <v>0</v>
      </c>
      <c r="J17" s="52">
        <v>0</v>
      </c>
      <c r="K17" s="41">
        <v>0</v>
      </c>
      <c r="L17" s="52">
        <v>0</v>
      </c>
      <c r="M17" s="41">
        <v>0</v>
      </c>
      <c r="N17" s="42">
        <v>8500</v>
      </c>
    </row>
    <row r="18" spans="1:14" s="15" customFormat="1" ht="30" customHeight="1" x14ac:dyDescent="0.2">
      <c r="A18" s="51">
        <v>6</v>
      </c>
      <c r="B18" s="45" t="s">
        <v>252</v>
      </c>
      <c r="C18" s="56" t="s">
        <v>246</v>
      </c>
      <c r="D18" s="56" t="s">
        <v>247</v>
      </c>
      <c r="E18" s="56" t="s">
        <v>259</v>
      </c>
      <c r="F18" s="41">
        <v>8500</v>
      </c>
      <c r="G18" s="52">
        <v>0</v>
      </c>
      <c r="H18" s="41">
        <v>8500</v>
      </c>
      <c r="I18" s="41">
        <v>0</v>
      </c>
      <c r="J18" s="52">
        <v>0</v>
      </c>
      <c r="K18" s="41">
        <v>0</v>
      </c>
      <c r="L18" s="52">
        <v>0</v>
      </c>
      <c r="M18" s="41">
        <v>0</v>
      </c>
      <c r="N18" s="42">
        <v>8500</v>
      </c>
    </row>
    <row r="19" spans="1:14" s="15" customFormat="1" ht="30" customHeight="1" x14ac:dyDescent="0.2">
      <c r="A19" s="51">
        <v>7</v>
      </c>
      <c r="B19" s="45" t="s">
        <v>253</v>
      </c>
      <c r="C19" s="56" t="s">
        <v>246</v>
      </c>
      <c r="D19" s="56" t="s">
        <v>247</v>
      </c>
      <c r="E19" s="56" t="s">
        <v>259</v>
      </c>
      <c r="F19" s="41">
        <v>8500</v>
      </c>
      <c r="G19" s="52">
        <v>0</v>
      </c>
      <c r="H19" s="41">
        <v>8500</v>
      </c>
      <c r="I19" s="41">
        <v>0</v>
      </c>
      <c r="J19" s="52">
        <v>0</v>
      </c>
      <c r="K19" s="41">
        <v>0</v>
      </c>
      <c r="L19" s="52">
        <v>0</v>
      </c>
      <c r="M19" s="41">
        <v>0</v>
      </c>
      <c r="N19" s="42">
        <v>8500</v>
      </c>
    </row>
    <row r="20" spans="1:14" s="15" customFormat="1" ht="36" customHeight="1" x14ac:dyDescent="0.2">
      <c r="A20" s="51">
        <v>8</v>
      </c>
      <c r="B20" s="45" t="s">
        <v>254</v>
      </c>
      <c r="C20" s="56" t="s">
        <v>246</v>
      </c>
      <c r="D20" s="56" t="s">
        <v>247</v>
      </c>
      <c r="E20" s="56" t="s">
        <v>259</v>
      </c>
      <c r="F20" s="41">
        <v>8500</v>
      </c>
      <c r="G20" s="52">
        <v>0</v>
      </c>
      <c r="H20" s="41">
        <v>8500</v>
      </c>
      <c r="I20" s="41">
        <v>0</v>
      </c>
      <c r="J20" s="52">
        <v>0</v>
      </c>
      <c r="K20" s="41">
        <v>0</v>
      </c>
      <c r="L20" s="52">
        <v>0</v>
      </c>
      <c r="M20" s="41">
        <v>0</v>
      </c>
      <c r="N20" s="42">
        <v>8500</v>
      </c>
    </row>
    <row r="21" spans="1:14" s="15" customFormat="1" ht="36" customHeight="1" x14ac:dyDescent="0.2">
      <c r="A21" s="51">
        <v>9</v>
      </c>
      <c r="B21" s="45" t="s">
        <v>255</v>
      </c>
      <c r="C21" s="56" t="s">
        <v>246</v>
      </c>
      <c r="D21" s="56" t="s">
        <v>247</v>
      </c>
      <c r="E21" s="56" t="s">
        <v>259</v>
      </c>
      <c r="F21" s="41">
        <v>8500</v>
      </c>
      <c r="G21" s="52">
        <v>0</v>
      </c>
      <c r="H21" s="41">
        <v>8500</v>
      </c>
      <c r="I21" s="41">
        <v>0</v>
      </c>
      <c r="J21" s="52">
        <v>0</v>
      </c>
      <c r="K21" s="41">
        <v>0</v>
      </c>
      <c r="L21" s="52">
        <v>0</v>
      </c>
      <c r="M21" s="41">
        <v>0</v>
      </c>
      <c r="N21" s="42">
        <v>8500</v>
      </c>
    </row>
    <row r="22" spans="1:14" s="15" customFormat="1" ht="36" customHeight="1" x14ac:dyDescent="0.2">
      <c r="A22" s="51">
        <v>10</v>
      </c>
      <c r="B22" s="45" t="s">
        <v>256</v>
      </c>
      <c r="C22" s="56" t="s">
        <v>246</v>
      </c>
      <c r="D22" s="56" t="s">
        <v>247</v>
      </c>
      <c r="E22" s="56" t="s">
        <v>259</v>
      </c>
      <c r="F22" s="41">
        <v>8500</v>
      </c>
      <c r="G22" s="52">
        <v>0</v>
      </c>
      <c r="H22" s="41">
        <v>8500</v>
      </c>
      <c r="I22" s="41">
        <v>0</v>
      </c>
      <c r="J22" s="52">
        <v>0</v>
      </c>
      <c r="K22" s="41">
        <v>0</v>
      </c>
      <c r="L22" s="52">
        <v>0</v>
      </c>
      <c r="M22" s="41">
        <v>0</v>
      </c>
      <c r="N22" s="42">
        <v>8500</v>
      </c>
    </row>
    <row r="23" spans="1:14" s="15" customFormat="1" ht="36" customHeight="1" x14ac:dyDescent="0.2">
      <c r="A23" s="51">
        <v>11</v>
      </c>
      <c r="B23" s="45" t="s">
        <v>257</v>
      </c>
      <c r="C23" s="56" t="s">
        <v>246</v>
      </c>
      <c r="D23" s="56" t="s">
        <v>247</v>
      </c>
      <c r="E23" s="56" t="s">
        <v>259</v>
      </c>
      <c r="F23" s="41">
        <v>8500</v>
      </c>
      <c r="G23" s="52">
        <v>0</v>
      </c>
      <c r="H23" s="41">
        <v>8500</v>
      </c>
      <c r="I23" s="41">
        <v>0</v>
      </c>
      <c r="J23" s="52">
        <v>0</v>
      </c>
      <c r="K23" s="41">
        <v>0</v>
      </c>
      <c r="L23" s="52">
        <v>0</v>
      </c>
      <c r="M23" s="41">
        <v>0</v>
      </c>
      <c r="N23" s="42">
        <v>8500</v>
      </c>
    </row>
    <row r="24" spans="1:14" s="15" customFormat="1" ht="36" customHeight="1" thickBot="1" x14ac:dyDescent="0.25">
      <c r="A24" s="53">
        <v>12</v>
      </c>
      <c r="B24" s="57" t="s">
        <v>258</v>
      </c>
      <c r="C24" s="58" t="s">
        <v>246</v>
      </c>
      <c r="D24" s="58" t="s">
        <v>247</v>
      </c>
      <c r="E24" s="58" t="s">
        <v>259</v>
      </c>
      <c r="F24" s="43">
        <v>8500</v>
      </c>
      <c r="G24" s="54">
        <v>0</v>
      </c>
      <c r="H24" s="43">
        <v>8500</v>
      </c>
      <c r="I24" s="43">
        <v>0</v>
      </c>
      <c r="J24" s="54">
        <v>0</v>
      </c>
      <c r="K24" s="43">
        <v>0</v>
      </c>
      <c r="L24" s="54">
        <v>0</v>
      </c>
      <c r="M24" s="43">
        <v>0</v>
      </c>
      <c r="N24" s="44">
        <v>8500</v>
      </c>
    </row>
    <row r="25" spans="1:14" s="14" customFormat="1" ht="36" customHeight="1" thickBot="1" x14ac:dyDescent="0.3">
      <c r="A25" s="29"/>
      <c r="B25" s="101" t="s">
        <v>164</v>
      </c>
      <c r="C25" s="102"/>
      <c r="D25" s="102"/>
      <c r="E25" s="102"/>
      <c r="F25" s="46">
        <f t="shared" ref="F25:N25" si="0">SUM(F13:F24)</f>
        <v>111500</v>
      </c>
      <c r="G25" s="47">
        <f t="shared" si="0"/>
        <v>0</v>
      </c>
      <c r="H25" s="46">
        <f t="shared" si="0"/>
        <v>111500</v>
      </c>
      <c r="I25" s="46">
        <f t="shared" si="0"/>
        <v>0</v>
      </c>
      <c r="J25" s="46">
        <f t="shared" si="0"/>
        <v>0</v>
      </c>
      <c r="K25" s="46">
        <f t="shared" si="0"/>
        <v>0</v>
      </c>
      <c r="L25" s="46">
        <f t="shared" si="0"/>
        <v>0</v>
      </c>
      <c r="M25" s="46">
        <f t="shared" si="0"/>
        <v>0</v>
      </c>
      <c r="N25" s="48">
        <f t="shared" si="0"/>
        <v>111500</v>
      </c>
    </row>
    <row r="26" spans="1:14" ht="21.75" customHeight="1" x14ac:dyDescent="0.2"/>
    <row r="27" spans="1:14" ht="21.75" customHeight="1" x14ac:dyDescent="0.2"/>
    <row r="28" spans="1:14" ht="21.75" customHeight="1" x14ac:dyDescent="0.2"/>
    <row r="29" spans="1:14" ht="21.75" customHeight="1" x14ac:dyDescent="0.2"/>
    <row r="30" spans="1:14" ht="21.75" customHeight="1" x14ac:dyDescent="0.2"/>
    <row r="31" spans="1:14" ht="21.75" customHeight="1" x14ac:dyDescent="0.2"/>
    <row r="32" spans="1:14" ht="21.75" customHeight="1" x14ac:dyDescent="0.2"/>
    <row r="33" spans="2:15" ht="21.75" customHeight="1" x14ac:dyDescent="0.2"/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2:15" s="5" customFormat="1" ht="21.75" customHeight="1" x14ac:dyDescent="0.2">
      <c r="B45"/>
      <c r="C45"/>
      <c r="D45"/>
      <c r="F45"/>
      <c r="G45"/>
      <c r="H45"/>
      <c r="I45"/>
      <c r="J45"/>
      <c r="K45"/>
      <c r="L45"/>
      <c r="M45"/>
      <c r="N45"/>
      <c r="O45"/>
    </row>
    <row r="46" spans="2:15" s="5" customFormat="1" ht="21.75" customHeight="1" x14ac:dyDescent="0.2">
      <c r="B46"/>
      <c r="C46"/>
      <c r="D46"/>
      <c r="F46"/>
      <c r="G46"/>
      <c r="H46"/>
      <c r="I46"/>
      <c r="J46"/>
      <c r="K46"/>
      <c r="L46"/>
      <c r="M46"/>
      <c r="N46"/>
      <c r="O46"/>
    </row>
    <row r="47" spans="2:15" s="5" customFormat="1" ht="21.75" customHeight="1" x14ac:dyDescent="0.2">
      <c r="B47"/>
      <c r="C47"/>
      <c r="D47"/>
      <c r="F47"/>
      <c r="G47"/>
      <c r="H47"/>
      <c r="I47"/>
      <c r="J47"/>
      <c r="K47"/>
      <c r="L47"/>
      <c r="M47"/>
      <c r="N47"/>
      <c r="O47"/>
    </row>
    <row r="48" spans="2:15" s="5" customFormat="1" ht="21.75" customHeight="1" x14ac:dyDescent="0.2">
      <c r="B48"/>
      <c r="C48"/>
      <c r="D48"/>
      <c r="F48"/>
      <c r="G48"/>
      <c r="H48"/>
      <c r="I48"/>
      <c r="J48"/>
      <c r="K48"/>
      <c r="L48"/>
      <c r="M48"/>
      <c r="N48"/>
      <c r="O48"/>
    </row>
    <row r="49" spans="1:15" s="5" customFormat="1" ht="21.75" customHeight="1" x14ac:dyDescent="0.2">
      <c r="B49"/>
      <c r="C49"/>
      <c r="D49"/>
      <c r="F49"/>
      <c r="G49"/>
      <c r="H49"/>
      <c r="I49"/>
      <c r="J49"/>
      <c r="K49"/>
      <c r="L49"/>
      <c r="M49"/>
      <c r="N49"/>
      <c r="O49"/>
    </row>
    <row r="50" spans="1:15" ht="21.75" customHeight="1" x14ac:dyDescent="0.2"/>
    <row r="51" spans="1:15" ht="21.75" customHeight="1" x14ac:dyDescent="0.2"/>
    <row r="52" spans="1:15" ht="21.75" customHeight="1" x14ac:dyDescent="0.2"/>
    <row r="53" spans="1:15" ht="21.75" customHeight="1" x14ac:dyDescent="0.2"/>
    <row r="54" spans="1:15" ht="21.75" customHeight="1" x14ac:dyDescent="0.2"/>
    <row r="55" spans="1:15" ht="21.75" customHeight="1" x14ac:dyDescent="0.2"/>
    <row r="56" spans="1:15" ht="21.75" customHeight="1" x14ac:dyDescent="0.2"/>
    <row r="57" spans="1:15" ht="21.75" customHeight="1" x14ac:dyDescent="0.2"/>
    <row r="64" spans="1:15" s="2" customFormat="1" ht="36" customHeight="1" x14ac:dyDescent="0.2">
      <c r="A64" s="10"/>
      <c r="E64" s="10"/>
    </row>
    <row r="65" spans="1:5" s="2" customFormat="1" ht="36" customHeight="1" x14ac:dyDescent="0.2">
      <c r="A65" s="10"/>
      <c r="E65" s="10"/>
    </row>
    <row r="67" spans="1:5" ht="36" customHeight="1" x14ac:dyDescent="0.2"/>
    <row r="68" spans="1:5" ht="36" customHeight="1" x14ac:dyDescent="0.2"/>
    <row r="69" spans="1:5" ht="36" customHeight="1" x14ac:dyDescent="0.2"/>
    <row r="70" spans="1:5" ht="36" customHeight="1" x14ac:dyDescent="0.2"/>
    <row r="78" spans="1:5" s="7" customFormat="1" ht="36" customHeight="1" x14ac:dyDescent="0.2">
      <c r="A78" s="9"/>
    </row>
    <row r="79" spans="1:5" s="7" customFormat="1" ht="36" customHeight="1" x14ac:dyDescent="0.2">
      <c r="A79" s="9"/>
    </row>
    <row r="80" spans="1:5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</sheetData>
  <mergeCells count="5">
    <mergeCell ref="A4:N4"/>
    <mergeCell ref="A7:N7"/>
    <mergeCell ref="A9:N9"/>
    <mergeCell ref="B25:E25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rowBreaks count="1" manualBreakCount="1">
    <brk id="2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view="pageBreakPreview" zoomScaleNormal="70" zoomScaleSheetLayoutView="100" workbookViewId="0">
      <selection activeCell="D9" sqref="D9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96" t="s">
        <v>179</v>
      </c>
      <c r="B4" s="96"/>
      <c r="C4" s="96"/>
      <c r="D4" s="96"/>
      <c r="E4" s="96"/>
      <c r="F4" s="96"/>
    </row>
    <row r="5" spans="1:6" ht="26.25" customHeight="1" x14ac:dyDescent="0.2">
      <c r="A5" s="65"/>
      <c r="B5" s="65"/>
      <c r="C5" s="65"/>
      <c r="D5" s="65"/>
      <c r="E5" s="65"/>
    </row>
    <row r="6" spans="1:6" ht="26.25" customHeight="1" x14ac:dyDescent="0.25">
      <c r="A6" s="97" t="s">
        <v>135</v>
      </c>
      <c r="B6" s="97"/>
      <c r="C6" s="97"/>
      <c r="D6" s="97"/>
      <c r="E6" s="97"/>
      <c r="F6" s="97"/>
    </row>
    <row r="7" spans="1:6" ht="26.25" customHeight="1" x14ac:dyDescent="0.25">
      <c r="A7" s="95" t="s">
        <v>264</v>
      </c>
      <c r="B7" s="95"/>
      <c r="C7" s="95"/>
      <c r="D7" s="95"/>
      <c r="E7" s="95"/>
      <c r="F7" s="95"/>
    </row>
    <row r="8" spans="1:6" ht="26.25" customHeight="1" x14ac:dyDescent="0.25">
      <c r="A8" s="95" t="s">
        <v>271</v>
      </c>
      <c r="B8" s="95"/>
      <c r="C8" s="95"/>
      <c r="D8" s="95"/>
      <c r="E8" s="95"/>
      <c r="F8" s="95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3" t="s">
        <v>118</v>
      </c>
      <c r="B11" s="34" t="s">
        <v>110</v>
      </c>
      <c r="C11" s="34" t="s">
        <v>113</v>
      </c>
      <c r="D11" s="34" t="s">
        <v>111</v>
      </c>
      <c r="E11" s="34" t="s">
        <v>112</v>
      </c>
      <c r="F11" s="35" t="s">
        <v>238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x14ac:dyDescent="0.2">
      <c r="A13" s="16">
        <v>1</v>
      </c>
      <c r="B13" s="68" t="s">
        <v>69</v>
      </c>
      <c r="C13" s="68" t="s">
        <v>116</v>
      </c>
      <c r="D13" s="68" t="s">
        <v>28</v>
      </c>
      <c r="E13" s="69" t="s">
        <v>119</v>
      </c>
      <c r="F13" s="70">
        <v>15000</v>
      </c>
    </row>
    <row r="14" spans="1:6" s="14" customFormat="1" ht="36" customHeight="1" thickBot="1" x14ac:dyDescent="0.3">
      <c r="A14" s="29"/>
      <c r="B14" s="101" t="s">
        <v>164</v>
      </c>
      <c r="C14" s="102"/>
      <c r="D14" s="102"/>
      <c r="E14" s="102"/>
      <c r="F14" s="30">
        <f>SUM(F13)</f>
        <v>15000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Nomina Fijos</vt:lpstr>
      <vt:lpstr>Nomina Contratados </vt:lpstr>
      <vt:lpstr>Nomina Personal Vigilancia</vt:lpstr>
      <vt:lpstr>Nomina Jubilaciones y Pensiones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Lázzaro</cp:lastModifiedBy>
  <cp:lastPrinted>2018-12-05T15:41:21Z</cp:lastPrinted>
  <dcterms:created xsi:type="dcterms:W3CDTF">2017-10-11T04:49:31Z</dcterms:created>
  <dcterms:modified xsi:type="dcterms:W3CDTF">2018-12-05T15:47:57Z</dcterms:modified>
</cp:coreProperties>
</file>