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6-2017" sheetId="200" r:id="rId1"/>
  </sheets>
  <definedNames>
    <definedName name="_xlnm.Print_Area" localSheetId="0">'6-2017'!$B$1:$F$121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'6-2017'!$1:$5</definedName>
  </definedNames>
  <calcPr calcId="125725"/>
</workbook>
</file>

<file path=xl/calcChain.xml><?xml version="1.0" encoding="utf-8"?>
<calcChain xmlns="http://schemas.openxmlformats.org/spreadsheetml/2006/main">
  <c r="F67" i="200"/>
  <c r="F68"/>
  <c r="F69"/>
  <c r="F97"/>
  <c r="E98"/>
  <c r="F98" s="1"/>
  <c r="E97"/>
  <c r="F29"/>
  <c r="F42"/>
  <c r="F8" l="1"/>
  <c r="F9" l="1"/>
  <c r="E73"/>
  <c r="F73" s="1"/>
  <c r="F58"/>
  <c r="F10"/>
  <c r="F11"/>
  <c r="F12"/>
  <c r="F13"/>
  <c r="F14"/>
  <c r="F15"/>
  <c r="F16"/>
  <c r="F17"/>
  <c r="F18"/>
  <c r="F19"/>
  <c r="F20"/>
  <c r="F21"/>
  <c r="F22"/>
  <c r="F23"/>
  <c r="F24"/>
  <c r="F25"/>
  <c r="F62"/>
  <c r="F63"/>
  <c r="F27"/>
  <c r="F28"/>
  <c r="F30"/>
  <c r="F32"/>
  <c r="F36"/>
  <c r="F37"/>
  <c r="F38"/>
  <c r="F39"/>
  <c r="F40"/>
  <c r="F41"/>
  <c r="F43"/>
  <c r="F44"/>
  <c r="F45"/>
  <c r="F46"/>
  <c r="F47"/>
  <c r="F56"/>
  <c r="F57"/>
  <c r="F59"/>
  <c r="F60"/>
  <c r="F61"/>
  <c r="F64"/>
  <c r="F65"/>
  <c r="F66"/>
  <c r="F70"/>
  <c r="F71"/>
  <c r="F74"/>
  <c r="F76"/>
  <c r="F77"/>
  <c r="F78"/>
  <c r="F79"/>
  <c r="F80"/>
  <c r="F81"/>
  <c r="F82"/>
  <c r="F83"/>
  <c r="F85"/>
  <c r="F86"/>
  <c r="F87"/>
  <c r="F96"/>
  <c r="F88"/>
  <c r="F89"/>
  <c r="F90"/>
  <c r="F91"/>
  <c r="E31"/>
  <c r="F31" s="1"/>
  <c r="E92"/>
  <c r="F92" s="1"/>
  <c r="E94"/>
  <c r="E95"/>
  <c r="E93"/>
  <c r="F84"/>
  <c r="E7"/>
  <c r="F7" s="1"/>
  <c r="E75"/>
  <c r="F75" s="1"/>
  <c r="E72"/>
  <c r="F72" s="1"/>
  <c r="E34"/>
  <c r="F34" s="1"/>
  <c r="E35"/>
  <c r="F35" s="1"/>
  <c r="F33"/>
  <c r="E48"/>
  <c r="F48" s="1"/>
  <c r="E52"/>
  <c r="E54"/>
  <c r="E51"/>
  <c r="F51" s="1"/>
  <c r="E53"/>
  <c r="E55"/>
  <c r="E49"/>
  <c r="E50"/>
  <c r="F50" s="1"/>
  <c r="E26"/>
  <c r="F26" s="1"/>
  <c r="F6"/>
  <c r="E104"/>
  <c r="E105"/>
  <c r="E103"/>
  <c r="E106"/>
  <c r="E102"/>
  <c r="E100"/>
  <c r="E99"/>
  <c r="F99" s="1"/>
  <c r="E101"/>
  <c r="F93" l="1"/>
  <c r="F104"/>
  <c r="F103"/>
  <c r="F102"/>
  <c r="F94"/>
  <c r="F101"/>
  <c r="F49"/>
  <c r="F53"/>
  <c r="F52"/>
  <c r="F105"/>
  <c r="F106"/>
  <c r="F95"/>
  <c r="F100"/>
  <c r="F55"/>
  <c r="F54"/>
  <c r="F107" l="1"/>
</calcChain>
</file>

<file path=xl/sharedStrings.xml><?xml version="1.0" encoding="utf-8"?>
<sst xmlns="http://schemas.openxmlformats.org/spreadsheetml/2006/main" count="114" uniqueCount="114">
  <si>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</si>
  <si>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</si>
  <si>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</si>
  <si>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</si>
  <si>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</si>
  <si>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</si>
  <si>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</si>
  <si>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</si>
  <si>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</si>
  <si>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</si>
  <si>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</si>
  <si>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</si>
  <si>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</si>
  <si>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</si>
  <si>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</si>
  <si>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</si>
  <si>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</si>
  <si>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</si>
  <si>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</si>
  <si>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</si>
  <si>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</si>
  <si>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</si>
  <si>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</si>
  <si>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</si>
  <si>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</si>
  <si>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</si>
  <si>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</si>
  <si>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</si>
  <si>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</si>
  <si>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</si>
  <si>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</si>
  <si>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</si>
  <si>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Sobre #10 con timbrado DIGEIG</t>
  </si>
  <si>
    <t>Papel timbrado 8 1/2 x 11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</si>
  <si>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</si>
  <si>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</si>
  <si>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</si>
  <si>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</si>
  <si>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</si>
  <si>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</si>
  <si>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</si>
  <si>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</si>
  <si>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</si>
  <si>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PRECIO UNITARIO RD$</t>
  </si>
  <si>
    <t>TOTAL GENERAL RD$</t>
  </si>
  <si>
    <t>Bandeja plasticas Bertical</t>
  </si>
  <si>
    <t>Lapiceros Negro</t>
  </si>
  <si>
    <t>Pergaminos encuadernación Disferente colores</t>
  </si>
  <si>
    <t>Resaltadores Amarillo</t>
  </si>
  <si>
    <t>Resaltadores Azul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</si>
  <si>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</si>
  <si>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</si>
  <si>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</si>
  <si>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</si>
  <si>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</si>
  <si>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Tóner 05A CE505A Negro</t>
  </si>
  <si>
    <t>Tóner 05A CE505D Negro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</si>
  <si>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</si>
  <si>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</si>
  <si>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</si>
  <si>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</si>
  <si>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</si>
  <si>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</si>
  <si>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</si>
  <si>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</si>
  <si>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</si>
  <si>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</si>
  <si>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</si>
  <si>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</si>
  <si>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</si>
  <si>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</si>
  <si>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</si>
  <si>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</si>
  <si>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</si>
  <si>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</si>
  <si>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</si>
  <si>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</si>
  <si>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</si>
  <si>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</si>
  <si>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</si>
  <si>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Tintas en cintas para sumadoras electricas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</si>
  <si>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</si>
  <si>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</si>
  <si>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</si>
  <si>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</si>
  <si>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</si>
  <si>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</si>
  <si>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</si>
  <si>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</si>
  <si>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Tóner 305, Serial CE410A</t>
  </si>
  <si>
    <t>FECHA DE ADQUISICION / REGISTRO</t>
  </si>
  <si>
    <t>BREVE DESCRIPCION DEL BIEN</t>
  </si>
  <si>
    <t>****OBSERVACION****</t>
  </si>
  <si>
    <t>VALORES RD$</t>
  </si>
  <si>
    <t>EXISTENCIA</t>
  </si>
  <si>
    <t>Los codigos, tantos de Bienes Nacionales como los Institucionales, NO aplican para esta relacion de Materiales de Oficinas.</t>
  </si>
  <si>
    <t>Carpetas con Logo DIGEIG</t>
  </si>
  <si>
    <t>Carpetas p/Documentos 3 Argollas 1´´</t>
  </si>
  <si>
    <t>Ganchos Billeteros 15 mm´</t>
  </si>
  <si>
    <t>Ganchos Billeteros 22 mm</t>
  </si>
  <si>
    <t>Ganchos Billeteros 41 mm</t>
  </si>
  <si>
    <t>Ganchos Billeteros 51 mm</t>
  </si>
  <si>
    <t>Marcador Negro Permanente</t>
  </si>
  <si>
    <t>Lapiceros Rojo</t>
  </si>
  <si>
    <t>Ganchos Billeteros 25 mm</t>
  </si>
  <si>
    <t>Tóner 504, Serial CE250A</t>
  </si>
  <si>
    <t>Tóner 504, Serial CE251A</t>
  </si>
  <si>
    <t>Relación de Inventario en Almacén al 31/06/2017</t>
  </si>
  <si>
    <t>Sr. Angel López</t>
  </si>
  <si>
    <t>Auxiliar Administrativo I</t>
  </si>
  <si>
    <t>Realizado por:</t>
  </si>
  <si>
    <t>Pilas AAA</t>
  </si>
  <si>
    <t>Pilas AA</t>
  </si>
  <si>
    <t>Pilas 9 v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</si>
</sst>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dd/mm/yy;@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3" fontId="3" fillId="0" borderId="0" xfId="3" applyFont="1" applyBorder="1" applyAlignment="1">
      <alignment horizontal="center" vertical="center" wrapText="1"/>
    </xf>
    <xf numFmtId="43" fontId="3" fillId="0" borderId="1" xfId="3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3" fontId="6" fillId="2" borderId="1" xfId="3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 wrapText="1"/>
    </xf>
    <xf numFmtId="12" fontId="3" fillId="0" borderId="1" xfId="0" applyNumberFormat="1" applyFont="1" applyBorder="1" applyAlignment="1">
      <alignment horizontal="justify" vertical="center" wrapText="1"/>
    </xf>
    <xf numFmtId="39" fontId="3" fillId="0" borderId="1" xfId="3" applyNumberFormat="1" applyFont="1" applyBorder="1" applyAlignment="1">
      <alignment horizontal="right" vertical="center"/>
    </xf>
    <xf numFmtId="39" fontId="3" fillId="0" borderId="1" xfId="3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43" fontId="3" fillId="0" borderId="0" xfId="3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406913</xdr:colOff>
      <xdr:row>0</xdr:row>
      <xdr:rowOff>72166</xdr:rowOff>
    </xdr:from>
    <xdr:to>
      <xdr:col>2</xdr:col>
      <xdr:colOff>464345</xdr:colOff>
      <xdr:row>1</xdr:row>
      <xdr:rowOff>172989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9882" y="72166"/>
          <a:ext cx="1128994" cy="83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273843</xdr:colOff>
      <xdr:row>0</xdr:row>
      <xdr:rowOff>130969</xdr:rowOff>
    </xdr:from>
    <xdr:to>
      <xdr:col>5</xdr:col>
      <xdr:colOff>440557</xdr:colOff>
      <xdr:row>1</xdr:row>
      <xdr:rowOff>190500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60281" y="130969"/>
          <a:ext cx="1095401" cy="7977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18"/>
  <sheetViews>
    <sheetView tabSelected="1" zoomScale="80" zoomScaleNormal="80" workbookViewId="0">
      <selection activeCell="B3" sqref="B3:F3"/>
    </sheetView>
  </sheetViews>
  <sheetFormatPr baseColWidth="10" defaultColWidth="9.140625" defaultRowHeight="15.75" customHeight="1"/>
  <cols>
    <col min="1" max="1" width="13.42578125" style="4" customWidth="1"/>
    <col min="2" max="2" width="16" style="13" customWidth="1"/>
    <col min="3" max="3" width="42.7109375" style="6" customWidth="1"/>
    <col min="4" max="4" width="14.7109375" style="6" customWidth="1"/>
    <col min="5" max="5" width="14" style="7" customWidth="1"/>
    <col min="6" max="6" width="16" style="4" customWidth="1"/>
    <col min="7" max="7" width="6.85546875" style="4" customWidth="1"/>
    <col min="8" max="9" width="9.140625" style="4"/>
    <col min="10" max="10" width="9.28515625" style="4" bestFit="1" customWidth="1"/>
    <col min="11" max="11" width="12.42578125" style="4" bestFit="1" customWidth="1"/>
    <col min="12" max="16384" width="9.140625" style="4"/>
  </cols>
  <sheetData>
    <row r="1" spans="2:6" ht="58.5" customHeight="1"/>
    <row r="2" spans="2:6" s="9" customFormat="1" ht="39.75" customHeight="1">
      <c r="B2" s="35" t="s">
        <v>41</v>
      </c>
      <c r="C2" s="35"/>
      <c r="D2" s="35"/>
      <c r="E2" s="35"/>
      <c r="F2" s="35"/>
    </row>
    <row r="3" spans="2:6" s="23" customFormat="1" ht="25.5" customHeight="1">
      <c r="B3" s="36" t="s">
        <v>107</v>
      </c>
      <c r="C3" s="36"/>
      <c r="D3" s="36"/>
      <c r="E3" s="36"/>
      <c r="F3" s="36"/>
    </row>
    <row r="4" spans="2:6" s="24" customFormat="1" ht="7.5" customHeight="1">
      <c r="B4" s="25"/>
      <c r="C4" s="26"/>
      <c r="D4" s="26"/>
      <c r="E4" s="27"/>
    </row>
    <row r="5" spans="2:6" s="12" customFormat="1" ht="45">
      <c r="B5" s="10" t="s">
        <v>90</v>
      </c>
      <c r="C5" s="10" t="s">
        <v>91</v>
      </c>
      <c r="D5" s="10" t="s">
        <v>94</v>
      </c>
      <c r="E5" s="11" t="s">
        <v>43</v>
      </c>
      <c r="F5" s="11" t="s">
        <v>93</v>
      </c>
    </row>
    <row r="6" spans="2:6" ht="17.100000000000001" customHeight="1">
      <c r="B6" s="28">
        <v>42183</v>
      </c>
      <c r="C6" s="15" t="s">
        <v>45</v>
      </c>
      <c r="D6" s="5">
        <v>0</v>
      </c>
      <c r="E6" s="21">
        <v>86.2</v>
      </c>
      <c r="F6" s="22">
        <f t="shared" ref="F6:F37" si="0">E6*D6</f>
        <v>0</v>
      </c>
    </row>
    <row r="7" spans="2:6" ht="17.100000000000001" customHeight="1">
      <c r="B7" s="28">
        <v>42183</v>
      </c>
      <c r="C7" s="15" t="s">
        <v>82</v>
      </c>
      <c r="D7" s="5">
        <v>0</v>
      </c>
      <c r="E7" s="21">
        <f>177.5*1.18</f>
        <v>209.45</v>
      </c>
      <c r="F7" s="22">
        <f t="shared" si="0"/>
        <v>0</v>
      </c>
    </row>
    <row r="8" spans="2:6" ht="17.100000000000001" customHeight="1">
      <c r="B8" s="28">
        <v>42474</v>
      </c>
      <c r="C8" s="15" t="s">
        <v>96</v>
      </c>
      <c r="D8" s="5">
        <v>450</v>
      </c>
      <c r="E8" s="8">
        <v>55.81</v>
      </c>
      <c r="F8" s="22">
        <f t="shared" si="0"/>
        <v>25114.5</v>
      </c>
    </row>
    <row r="9" spans="2:6" ht="17.100000000000001" customHeight="1">
      <c r="B9" s="28">
        <v>42860</v>
      </c>
      <c r="C9" s="16" t="s">
        <v>97</v>
      </c>
      <c r="D9" s="5">
        <v>9</v>
      </c>
      <c r="E9" s="21">
        <v>94.07</v>
      </c>
      <c r="F9" s="22">
        <f t="shared" si="0"/>
        <v>846.62999999999988</v>
      </c>
    </row>
    <row r="10" spans="2:6" ht="17.100000000000001" customHeight="1">
      <c r="B10" s="28">
        <v>42860</v>
      </c>
      <c r="C10" s="16" t="s">
        <v>0</v>
      </c>
      <c r="D10" s="5">
        <v>12</v>
      </c>
      <c r="E10" s="21">
        <v>138.85</v>
      </c>
      <c r="F10" s="22">
        <f t="shared" si="0"/>
        <v>1666.1999999999998</v>
      </c>
    </row>
    <row r="11" spans="2:6" ht="17.100000000000001" customHeight="1">
      <c r="B11" s="28">
        <v>42860</v>
      </c>
      <c r="C11" s="16" t="s">
        <v>1</v>
      </c>
      <c r="D11" s="5">
        <v>16</v>
      </c>
      <c r="E11" s="21">
        <v>199.63</v>
      </c>
      <c r="F11" s="22">
        <f t="shared" si="0"/>
        <v>3194.08</v>
      </c>
    </row>
    <row r="12" spans="2:6" ht="17.100000000000001" customHeight="1">
      <c r="B12" s="28">
        <v>42691</v>
      </c>
      <c r="C12" s="16" t="s">
        <v>81</v>
      </c>
      <c r="D12" s="5">
        <v>4</v>
      </c>
      <c r="E12" s="21">
        <v>1178.67</v>
      </c>
      <c r="F12" s="22">
        <f t="shared" si="0"/>
        <v>4714.68</v>
      </c>
    </row>
    <row r="13" spans="2:6" ht="17.100000000000001" customHeight="1">
      <c r="B13" s="28">
        <v>42691</v>
      </c>
      <c r="C13" s="16" t="s">
        <v>68</v>
      </c>
      <c r="D13" s="5">
        <v>3</v>
      </c>
      <c r="E13" s="21">
        <v>550</v>
      </c>
      <c r="F13" s="22">
        <f t="shared" si="0"/>
        <v>1650</v>
      </c>
    </row>
    <row r="14" spans="2:6" ht="17.100000000000001" customHeight="1">
      <c r="B14" s="28">
        <v>42183</v>
      </c>
      <c r="C14" s="16" t="s">
        <v>69</v>
      </c>
      <c r="D14" s="5">
        <v>0</v>
      </c>
      <c r="E14" s="21">
        <v>58.95</v>
      </c>
      <c r="F14" s="22">
        <f t="shared" si="0"/>
        <v>0</v>
      </c>
    </row>
    <row r="15" spans="2:6" ht="17.100000000000001" customHeight="1">
      <c r="B15" s="28">
        <v>42860</v>
      </c>
      <c r="C15" s="16" t="s">
        <v>6</v>
      </c>
      <c r="D15" s="5">
        <v>50</v>
      </c>
      <c r="E15" s="21">
        <v>16.28</v>
      </c>
      <c r="F15" s="22">
        <f t="shared" si="0"/>
        <v>814</v>
      </c>
    </row>
    <row r="16" spans="2:6" ht="17.100000000000001" customHeight="1">
      <c r="B16" s="28">
        <v>42440</v>
      </c>
      <c r="C16" s="16" t="s">
        <v>86</v>
      </c>
      <c r="D16" s="5">
        <v>13</v>
      </c>
      <c r="E16" s="21">
        <v>62.01</v>
      </c>
      <c r="F16" s="22">
        <f t="shared" si="0"/>
        <v>806.13</v>
      </c>
    </row>
    <row r="17" spans="2:6" ht="17.100000000000001" customHeight="1">
      <c r="B17" s="28">
        <v>42440</v>
      </c>
      <c r="C17" s="17" t="s">
        <v>7</v>
      </c>
      <c r="D17" s="5">
        <v>21</v>
      </c>
      <c r="E17" s="21">
        <v>8.14</v>
      </c>
      <c r="F17" s="22">
        <f t="shared" si="0"/>
        <v>170.94</v>
      </c>
    </row>
    <row r="18" spans="2:6" ht="17.100000000000001" customHeight="1">
      <c r="B18" s="28">
        <v>42440</v>
      </c>
      <c r="C18" s="16" t="s">
        <v>8</v>
      </c>
      <c r="D18" s="5">
        <v>28</v>
      </c>
      <c r="E18" s="21">
        <v>22.48</v>
      </c>
      <c r="F18" s="22">
        <f t="shared" si="0"/>
        <v>629.44000000000005</v>
      </c>
    </row>
    <row r="19" spans="2:6" ht="17.100000000000001" customHeight="1">
      <c r="B19" s="28">
        <v>42860</v>
      </c>
      <c r="C19" s="1" t="s">
        <v>79</v>
      </c>
      <c r="D19" s="5">
        <v>2</v>
      </c>
      <c r="E19" s="21">
        <v>21.55</v>
      </c>
      <c r="F19" s="22">
        <f t="shared" si="0"/>
        <v>43.1</v>
      </c>
    </row>
    <row r="20" spans="2:6" ht="17.100000000000001" customHeight="1">
      <c r="B20" s="28">
        <v>42440</v>
      </c>
      <c r="C20" s="15" t="s">
        <v>2</v>
      </c>
      <c r="D20" s="5">
        <v>0</v>
      </c>
      <c r="E20" s="21">
        <v>50.85</v>
      </c>
      <c r="F20" s="22">
        <f t="shared" si="0"/>
        <v>0</v>
      </c>
    </row>
    <row r="21" spans="2:6" ht="17.100000000000001" customHeight="1">
      <c r="B21" s="28">
        <v>42183</v>
      </c>
      <c r="C21" s="16" t="s">
        <v>9</v>
      </c>
      <c r="D21" s="5">
        <v>2</v>
      </c>
      <c r="E21" s="21">
        <v>16.8</v>
      </c>
      <c r="F21" s="22">
        <f t="shared" si="0"/>
        <v>33.6</v>
      </c>
    </row>
    <row r="22" spans="2:6" ht="17.100000000000001" customHeight="1">
      <c r="B22" s="28">
        <v>42183</v>
      </c>
      <c r="C22" s="14" t="s">
        <v>42</v>
      </c>
      <c r="D22" s="5">
        <v>0</v>
      </c>
      <c r="E22" s="21">
        <v>122.88</v>
      </c>
      <c r="F22" s="22">
        <f t="shared" si="0"/>
        <v>0</v>
      </c>
    </row>
    <row r="23" spans="2:6" ht="17.100000000000001" customHeight="1">
      <c r="B23" s="28">
        <v>42183</v>
      </c>
      <c r="C23" s="16" t="s">
        <v>36</v>
      </c>
      <c r="D23" s="5">
        <v>3</v>
      </c>
      <c r="E23" s="21">
        <v>300.08999999999997</v>
      </c>
      <c r="F23" s="22">
        <f t="shared" si="0"/>
        <v>900.27</v>
      </c>
    </row>
    <row r="24" spans="2:6" ht="17.100000000000001" customHeight="1">
      <c r="B24" s="28">
        <v>42183</v>
      </c>
      <c r="C24" s="16" t="s">
        <v>37</v>
      </c>
      <c r="D24" s="5">
        <v>3</v>
      </c>
      <c r="E24" s="21">
        <v>389.36</v>
      </c>
      <c r="F24" s="22">
        <f t="shared" si="0"/>
        <v>1168.08</v>
      </c>
    </row>
    <row r="25" spans="2:6" ht="17.100000000000001" customHeight="1">
      <c r="B25" s="28">
        <v>42691</v>
      </c>
      <c r="C25" s="6" t="s">
        <v>84</v>
      </c>
      <c r="D25" s="5">
        <v>5</v>
      </c>
      <c r="E25" s="21">
        <v>330.55</v>
      </c>
      <c r="F25" s="22">
        <f t="shared" si="0"/>
        <v>1652.75</v>
      </c>
    </row>
    <row r="26" spans="2:6" ht="16.5" customHeight="1">
      <c r="B26" s="28">
        <v>42691</v>
      </c>
      <c r="C26" s="18" t="s">
        <v>71</v>
      </c>
      <c r="D26" s="5">
        <v>5</v>
      </c>
      <c r="E26" s="21">
        <f>275.43*1.18</f>
        <v>325.00740000000002</v>
      </c>
      <c r="F26" s="22">
        <f t="shared" si="0"/>
        <v>1625.037</v>
      </c>
    </row>
    <row r="27" spans="2:6" ht="16.5" customHeight="1">
      <c r="B27" s="28">
        <v>42691</v>
      </c>
      <c r="C27" s="16" t="s">
        <v>98</v>
      </c>
      <c r="D27" s="5">
        <v>10</v>
      </c>
      <c r="E27" s="21">
        <v>80.239999999999995</v>
      </c>
      <c r="F27" s="22">
        <f t="shared" si="0"/>
        <v>802.4</v>
      </c>
    </row>
    <row r="28" spans="2:6" ht="16.5" customHeight="1">
      <c r="B28" s="28">
        <v>42691</v>
      </c>
      <c r="C28" s="16" t="s">
        <v>99</v>
      </c>
      <c r="D28" s="5">
        <v>6</v>
      </c>
      <c r="E28" s="21">
        <v>75.06</v>
      </c>
      <c r="F28" s="22">
        <f t="shared" si="0"/>
        <v>450.36</v>
      </c>
    </row>
    <row r="29" spans="2:6" ht="17.100000000000001" customHeight="1">
      <c r="B29" s="28">
        <v>42860</v>
      </c>
      <c r="C29" s="16" t="s">
        <v>104</v>
      </c>
      <c r="D29" s="5">
        <v>1</v>
      </c>
      <c r="E29" s="21">
        <v>37.49</v>
      </c>
      <c r="F29" s="22">
        <f t="shared" ref="F29" si="1">E29*D29</f>
        <v>37.49</v>
      </c>
    </row>
    <row r="30" spans="2:6" ht="17.100000000000001" customHeight="1">
      <c r="B30" s="28">
        <v>42860</v>
      </c>
      <c r="C30" s="16" t="s">
        <v>100</v>
      </c>
      <c r="D30" s="5">
        <v>5</v>
      </c>
      <c r="E30" s="21">
        <v>89.7</v>
      </c>
      <c r="F30" s="22">
        <f t="shared" si="0"/>
        <v>448.5</v>
      </c>
    </row>
    <row r="31" spans="2:6" ht="17.100000000000001" customHeight="1">
      <c r="B31" s="28">
        <v>42691</v>
      </c>
      <c r="C31" s="16" t="s">
        <v>101</v>
      </c>
      <c r="D31" s="5">
        <v>7</v>
      </c>
      <c r="E31" s="21">
        <f>44.8*1.18</f>
        <v>52.863999999999997</v>
      </c>
      <c r="F31" s="22">
        <f t="shared" si="0"/>
        <v>370.048</v>
      </c>
    </row>
    <row r="32" spans="2:6" ht="17.100000000000001" customHeight="1">
      <c r="B32" s="28">
        <v>42691</v>
      </c>
      <c r="C32" s="16" t="s">
        <v>10</v>
      </c>
      <c r="D32" s="5">
        <v>11</v>
      </c>
      <c r="E32" s="21">
        <v>65.06</v>
      </c>
      <c r="F32" s="22">
        <f t="shared" si="0"/>
        <v>715.66000000000008</v>
      </c>
    </row>
    <row r="33" spans="2:6" ht="17.100000000000001" customHeight="1">
      <c r="B33" s="28">
        <v>42860</v>
      </c>
      <c r="C33" s="16" t="s">
        <v>62</v>
      </c>
      <c r="D33" s="5">
        <v>2</v>
      </c>
      <c r="E33" s="21">
        <v>7.26</v>
      </c>
      <c r="F33" s="22">
        <f t="shared" si="0"/>
        <v>14.52</v>
      </c>
    </row>
    <row r="34" spans="2:6" ht="17.100000000000001" customHeight="1">
      <c r="B34" s="28">
        <v>42440</v>
      </c>
      <c r="C34" s="16" t="s">
        <v>63</v>
      </c>
      <c r="D34" s="5">
        <v>2</v>
      </c>
      <c r="E34" s="21">
        <f>(21.19+31.95)*1.18</f>
        <v>62.705199999999998</v>
      </c>
      <c r="F34" s="22">
        <f t="shared" si="0"/>
        <v>125.4104</v>
      </c>
    </row>
    <row r="35" spans="2:6" ht="17.100000000000001" customHeight="1">
      <c r="B35" s="28">
        <v>42440</v>
      </c>
      <c r="C35" s="16" t="s">
        <v>11</v>
      </c>
      <c r="D35" s="5">
        <v>0</v>
      </c>
      <c r="E35" s="21">
        <f>317.42*1.18</f>
        <v>374.55560000000003</v>
      </c>
      <c r="F35" s="22">
        <f t="shared" si="0"/>
        <v>0</v>
      </c>
    </row>
    <row r="36" spans="2:6" ht="17.100000000000001" customHeight="1">
      <c r="B36" s="28">
        <v>42440</v>
      </c>
      <c r="C36" s="16" t="s">
        <v>13</v>
      </c>
      <c r="D36" s="5">
        <v>6</v>
      </c>
      <c r="E36" s="21">
        <v>232.46</v>
      </c>
      <c r="F36" s="22">
        <f t="shared" si="0"/>
        <v>1394.76</v>
      </c>
    </row>
    <row r="37" spans="2:6" ht="17.100000000000001" customHeight="1">
      <c r="B37" s="28">
        <v>42440</v>
      </c>
      <c r="C37" s="16" t="s">
        <v>12</v>
      </c>
      <c r="D37" s="5">
        <v>13</v>
      </c>
      <c r="E37" s="21">
        <v>51.92</v>
      </c>
      <c r="F37" s="22">
        <f t="shared" si="0"/>
        <v>674.96</v>
      </c>
    </row>
    <row r="38" spans="2:6" ht="17.100000000000001" customHeight="1">
      <c r="B38" s="28">
        <v>42691</v>
      </c>
      <c r="C38" s="18" t="s">
        <v>35</v>
      </c>
      <c r="D38" s="5">
        <v>0</v>
      </c>
      <c r="E38" s="21">
        <v>726.82</v>
      </c>
      <c r="F38" s="22">
        <f t="shared" ref="F38:F73" si="2">E38*D38</f>
        <v>0</v>
      </c>
    </row>
    <row r="39" spans="2:6" ht="17.100000000000001" customHeight="1">
      <c r="B39" s="28">
        <v>42691</v>
      </c>
      <c r="C39" s="16" t="s">
        <v>14</v>
      </c>
      <c r="D39" s="5">
        <v>3</v>
      </c>
      <c r="E39" s="21">
        <v>506.3</v>
      </c>
      <c r="F39" s="22">
        <f t="shared" si="2"/>
        <v>1518.9</v>
      </c>
    </row>
    <row r="40" spans="2:6" ht="17.100000000000001" customHeight="1">
      <c r="B40" s="28">
        <v>42860</v>
      </c>
      <c r="C40" s="19" t="s">
        <v>15</v>
      </c>
      <c r="D40" s="5">
        <v>28</v>
      </c>
      <c r="E40" s="21">
        <v>112.01</v>
      </c>
      <c r="F40" s="22">
        <f t="shared" si="2"/>
        <v>3136.28</v>
      </c>
    </row>
    <row r="41" spans="2:6" ht="17.100000000000001" customHeight="1">
      <c r="B41" s="28">
        <v>42691</v>
      </c>
      <c r="C41" s="19" t="s">
        <v>46</v>
      </c>
      <c r="D41" s="5">
        <v>2</v>
      </c>
      <c r="E41" s="21">
        <v>112.01</v>
      </c>
      <c r="F41" s="22">
        <f t="shared" si="2"/>
        <v>224.02</v>
      </c>
    </row>
    <row r="42" spans="2:6" ht="17.100000000000001" customHeight="1">
      <c r="B42" s="28">
        <v>42860</v>
      </c>
      <c r="C42" s="19" t="s">
        <v>103</v>
      </c>
      <c r="D42" s="5">
        <v>5</v>
      </c>
      <c r="E42" s="21">
        <v>112.01</v>
      </c>
      <c r="F42" s="22">
        <f t="shared" ref="F42" si="3">E42*D42</f>
        <v>560.05000000000007</v>
      </c>
    </row>
    <row r="43" spans="2:6" ht="17.100000000000001" customHeight="1">
      <c r="B43" s="28">
        <v>42860</v>
      </c>
      <c r="C43" s="16" t="s">
        <v>38</v>
      </c>
      <c r="D43" s="5">
        <v>11</v>
      </c>
      <c r="E43" s="21">
        <v>152.94999999999999</v>
      </c>
      <c r="F43" s="22">
        <f t="shared" si="2"/>
        <v>1682.4499999999998</v>
      </c>
    </row>
    <row r="44" spans="2:6" ht="17.100000000000001" customHeight="1">
      <c r="B44" s="28">
        <v>42860</v>
      </c>
      <c r="C44" s="16" t="s">
        <v>16</v>
      </c>
      <c r="D44" s="5">
        <v>17</v>
      </c>
      <c r="E44" s="21">
        <v>80.209999999999994</v>
      </c>
      <c r="F44" s="22">
        <f t="shared" si="2"/>
        <v>1363.57</v>
      </c>
    </row>
    <row r="45" spans="2:6" ht="17.100000000000001" customHeight="1">
      <c r="B45" s="28">
        <v>42860</v>
      </c>
      <c r="C45" s="16" t="s">
        <v>17</v>
      </c>
      <c r="D45" s="5">
        <v>0</v>
      </c>
      <c r="E45" s="21">
        <v>65.459999999999994</v>
      </c>
      <c r="F45" s="22">
        <f t="shared" si="2"/>
        <v>0</v>
      </c>
    </row>
    <row r="46" spans="2:6" ht="17.100000000000001" customHeight="1">
      <c r="B46" s="28">
        <v>42183</v>
      </c>
      <c r="C46" s="16" t="s">
        <v>18</v>
      </c>
      <c r="D46" s="5">
        <v>10</v>
      </c>
      <c r="E46" s="21">
        <v>106.81</v>
      </c>
      <c r="F46" s="22">
        <f t="shared" si="2"/>
        <v>1068.0999999999999</v>
      </c>
    </row>
    <row r="47" spans="2:6" ht="17.100000000000001" customHeight="1">
      <c r="B47" s="28">
        <v>42769</v>
      </c>
      <c r="C47" s="15" t="s">
        <v>19</v>
      </c>
      <c r="D47" s="5">
        <v>5</v>
      </c>
      <c r="E47" s="21">
        <v>230.1</v>
      </c>
      <c r="F47" s="22">
        <f t="shared" si="2"/>
        <v>1150.5</v>
      </c>
    </row>
    <row r="48" spans="2:6" ht="17.100000000000001" customHeight="1">
      <c r="B48" s="28">
        <v>42183</v>
      </c>
      <c r="C48" s="16" t="s">
        <v>78</v>
      </c>
      <c r="D48" s="2">
        <v>2</v>
      </c>
      <c r="E48" s="21">
        <f t="shared" ref="E48:E55" si="4">13.64*1.18*10</f>
        <v>160.952</v>
      </c>
      <c r="F48" s="22">
        <f t="shared" si="2"/>
        <v>321.904</v>
      </c>
    </row>
    <row r="49" spans="2:6" ht="17.100000000000001" customHeight="1">
      <c r="B49" s="28">
        <v>42183</v>
      </c>
      <c r="C49" s="6" t="s">
        <v>77</v>
      </c>
      <c r="D49" s="2">
        <v>1</v>
      </c>
      <c r="E49" s="21">
        <f t="shared" si="4"/>
        <v>160.952</v>
      </c>
      <c r="F49" s="22">
        <f t="shared" si="2"/>
        <v>160.952</v>
      </c>
    </row>
    <row r="50" spans="2:6" ht="17.100000000000001" customHeight="1">
      <c r="B50" s="28">
        <v>42183</v>
      </c>
      <c r="C50" s="16" t="s">
        <v>72</v>
      </c>
      <c r="D50" s="5">
        <v>4</v>
      </c>
      <c r="E50" s="21">
        <f t="shared" si="4"/>
        <v>160.952</v>
      </c>
      <c r="F50" s="22">
        <f t="shared" si="2"/>
        <v>643.80799999999999</v>
      </c>
    </row>
    <row r="51" spans="2:6" ht="17.100000000000001" customHeight="1">
      <c r="B51" s="28">
        <v>42183</v>
      </c>
      <c r="C51" s="16" t="s">
        <v>102</v>
      </c>
      <c r="D51" s="2">
        <v>0</v>
      </c>
      <c r="E51" s="21">
        <f t="shared" si="4"/>
        <v>160.952</v>
      </c>
      <c r="F51" s="22">
        <f t="shared" si="2"/>
        <v>0</v>
      </c>
    </row>
    <row r="52" spans="2:6" ht="17.100000000000001" customHeight="1">
      <c r="B52" s="28">
        <v>42183</v>
      </c>
      <c r="C52" s="16" t="s">
        <v>73</v>
      </c>
      <c r="D52" s="5">
        <v>3</v>
      </c>
      <c r="E52" s="21">
        <f t="shared" si="4"/>
        <v>160.952</v>
      </c>
      <c r="F52" s="22">
        <f t="shared" si="2"/>
        <v>482.85599999999999</v>
      </c>
    </row>
    <row r="53" spans="2:6" s="13" customFormat="1" ht="17.100000000000001" customHeight="1">
      <c r="B53" s="28">
        <v>42183</v>
      </c>
      <c r="C53" s="16" t="s">
        <v>75</v>
      </c>
      <c r="D53" s="2">
        <v>2</v>
      </c>
      <c r="E53" s="21">
        <f t="shared" si="4"/>
        <v>160.952</v>
      </c>
      <c r="F53" s="22">
        <f t="shared" si="2"/>
        <v>321.904</v>
      </c>
    </row>
    <row r="54" spans="2:6" ht="17.100000000000001" customHeight="1">
      <c r="B54" s="28">
        <v>42183</v>
      </c>
      <c r="C54" s="16" t="s">
        <v>74</v>
      </c>
      <c r="D54" s="5">
        <v>2</v>
      </c>
      <c r="E54" s="21">
        <f t="shared" si="4"/>
        <v>160.952</v>
      </c>
      <c r="F54" s="22">
        <f t="shared" si="2"/>
        <v>321.904</v>
      </c>
    </row>
    <row r="55" spans="2:6" s="13" customFormat="1" ht="17.100000000000001" customHeight="1">
      <c r="B55" s="28">
        <v>42183</v>
      </c>
      <c r="C55" s="16" t="s">
        <v>76</v>
      </c>
      <c r="D55" s="2">
        <v>2</v>
      </c>
      <c r="E55" s="21">
        <f t="shared" si="4"/>
        <v>160.952</v>
      </c>
      <c r="F55" s="22">
        <f t="shared" si="2"/>
        <v>321.904</v>
      </c>
    </row>
    <row r="56" spans="2:6" s="13" customFormat="1" ht="17.100000000000001" customHeight="1">
      <c r="B56" s="28">
        <v>42860</v>
      </c>
      <c r="C56" s="16" t="s">
        <v>20</v>
      </c>
      <c r="D56" s="5">
        <v>98</v>
      </c>
      <c r="E56" s="21">
        <v>304.44</v>
      </c>
      <c r="F56" s="22">
        <f t="shared" si="2"/>
        <v>29835.119999999999</v>
      </c>
    </row>
    <row r="57" spans="2:6" s="13" customFormat="1" ht="17.100000000000001" customHeight="1">
      <c r="B57" s="28">
        <v>42691</v>
      </c>
      <c r="C57" s="16" t="s">
        <v>21</v>
      </c>
      <c r="D57" s="5">
        <v>9</v>
      </c>
      <c r="E57" s="21">
        <v>325.2</v>
      </c>
      <c r="F57" s="22">
        <f t="shared" si="2"/>
        <v>2926.7999999999997</v>
      </c>
    </row>
    <row r="58" spans="2:6" s="13" customFormat="1" ht="17.100000000000001" customHeight="1">
      <c r="B58" s="28">
        <v>42769</v>
      </c>
      <c r="C58" s="1" t="s">
        <v>22</v>
      </c>
      <c r="D58" s="5">
        <v>1</v>
      </c>
      <c r="E58" s="21">
        <v>382.13</v>
      </c>
      <c r="F58" s="22">
        <f t="shared" si="2"/>
        <v>382.13</v>
      </c>
    </row>
    <row r="59" spans="2:6" s="13" customFormat="1" ht="17.100000000000001" customHeight="1">
      <c r="B59" s="28">
        <v>42440</v>
      </c>
      <c r="C59" s="1" t="s">
        <v>23</v>
      </c>
      <c r="D59" s="5">
        <v>6</v>
      </c>
      <c r="E59" s="21">
        <v>56.05</v>
      </c>
      <c r="F59" s="22">
        <f t="shared" si="2"/>
        <v>336.29999999999995</v>
      </c>
    </row>
    <row r="60" spans="2:6" s="13" customFormat="1" ht="17.100000000000001" customHeight="1">
      <c r="B60" s="28">
        <v>42474</v>
      </c>
      <c r="C60" s="1" t="s">
        <v>33</v>
      </c>
      <c r="D60" s="5">
        <v>28</v>
      </c>
      <c r="E60" s="21">
        <v>1890</v>
      </c>
      <c r="F60" s="22">
        <f t="shared" si="2"/>
        <v>52920</v>
      </c>
    </row>
    <row r="61" spans="2:6" s="13" customFormat="1" ht="17.100000000000001" customHeight="1">
      <c r="B61" s="28">
        <v>42691</v>
      </c>
      <c r="C61" s="1" t="s">
        <v>24</v>
      </c>
      <c r="D61" s="5">
        <v>0</v>
      </c>
      <c r="E61" s="21">
        <v>221.65</v>
      </c>
      <c r="F61" s="22">
        <f t="shared" si="2"/>
        <v>0</v>
      </c>
    </row>
    <row r="62" spans="2:6" s="13" customFormat="1" ht="17.100000000000001" customHeight="1">
      <c r="B62" s="28">
        <v>42691</v>
      </c>
      <c r="C62" s="1" t="s">
        <v>83</v>
      </c>
      <c r="D62" s="5">
        <v>8</v>
      </c>
      <c r="E62" s="21">
        <v>305.17</v>
      </c>
      <c r="F62" s="22">
        <f t="shared" si="2"/>
        <v>2441.36</v>
      </c>
    </row>
    <row r="63" spans="2:6" s="13" customFormat="1" ht="17.100000000000001" customHeight="1">
      <c r="B63" s="28">
        <v>42691</v>
      </c>
      <c r="C63" s="1" t="s">
        <v>87</v>
      </c>
      <c r="D63" s="5">
        <v>0</v>
      </c>
      <c r="E63" s="21">
        <v>444.21</v>
      </c>
      <c r="F63" s="22">
        <f t="shared" si="2"/>
        <v>0</v>
      </c>
    </row>
    <row r="64" spans="2:6" s="13" customFormat="1" ht="17.100000000000001" customHeight="1">
      <c r="B64" s="28">
        <v>42183</v>
      </c>
      <c r="C64" s="1" t="s">
        <v>34</v>
      </c>
      <c r="D64" s="5">
        <v>10</v>
      </c>
      <c r="E64" s="21">
        <v>156.15</v>
      </c>
      <c r="F64" s="22">
        <f t="shared" si="2"/>
        <v>1561.5</v>
      </c>
    </row>
    <row r="65" spans="2:6" s="13" customFormat="1" ht="12.75">
      <c r="B65" s="28">
        <v>42183</v>
      </c>
      <c r="C65" s="1" t="s">
        <v>47</v>
      </c>
      <c r="D65" s="5">
        <v>2</v>
      </c>
      <c r="E65" s="21">
        <v>444.07</v>
      </c>
      <c r="F65" s="22">
        <f t="shared" si="2"/>
        <v>888.14</v>
      </c>
    </row>
    <row r="66" spans="2:6" s="13" customFormat="1" ht="15.75" customHeight="1">
      <c r="B66" s="28">
        <v>42183</v>
      </c>
      <c r="C66" s="1" t="s">
        <v>25</v>
      </c>
      <c r="D66" s="5">
        <v>10</v>
      </c>
      <c r="E66" s="21">
        <v>461.97</v>
      </c>
      <c r="F66" s="22">
        <f t="shared" si="2"/>
        <v>4619.7000000000007</v>
      </c>
    </row>
    <row r="67" spans="2:6" s="13" customFormat="1" ht="15.75" customHeight="1">
      <c r="B67" s="28">
        <v>42691</v>
      </c>
      <c r="C67" s="1" t="s">
        <v>111</v>
      </c>
      <c r="D67" s="5">
        <v>0</v>
      </c>
      <c r="E67" s="21">
        <v>44.25</v>
      </c>
      <c r="F67" s="22">
        <f t="shared" si="2"/>
        <v>0</v>
      </c>
    </row>
    <row r="68" spans="2:6" s="13" customFormat="1" ht="15.75" customHeight="1">
      <c r="B68" s="28">
        <v>42691</v>
      </c>
      <c r="C68" s="1" t="s">
        <v>112</v>
      </c>
      <c r="D68" s="5">
        <v>6</v>
      </c>
      <c r="E68" s="21">
        <v>56.05</v>
      </c>
      <c r="F68" s="22">
        <f t="shared" si="2"/>
        <v>336.29999999999995</v>
      </c>
    </row>
    <row r="69" spans="2:6" s="13" customFormat="1" ht="15.75" customHeight="1">
      <c r="B69" s="28">
        <v>42691</v>
      </c>
      <c r="C69" s="1" t="s">
        <v>113</v>
      </c>
      <c r="D69" s="5">
        <v>12</v>
      </c>
      <c r="E69" s="21">
        <v>145</v>
      </c>
      <c r="F69" s="22">
        <f t="shared" si="2"/>
        <v>1740</v>
      </c>
    </row>
    <row r="70" spans="2:6" s="13" customFormat="1" ht="15.75" customHeight="1">
      <c r="B70" s="28">
        <v>42183</v>
      </c>
      <c r="C70" s="1" t="s">
        <v>26</v>
      </c>
      <c r="D70" s="5">
        <v>17</v>
      </c>
      <c r="E70" s="21">
        <v>55.46</v>
      </c>
      <c r="F70" s="22">
        <f t="shared" si="2"/>
        <v>942.82</v>
      </c>
    </row>
    <row r="71" spans="2:6" s="13" customFormat="1" ht="15.75" customHeight="1">
      <c r="B71" s="28">
        <v>42183</v>
      </c>
      <c r="C71" s="1" t="s">
        <v>85</v>
      </c>
      <c r="D71" s="5">
        <v>0</v>
      </c>
      <c r="E71" s="21">
        <v>90.5</v>
      </c>
      <c r="F71" s="22">
        <f t="shared" si="2"/>
        <v>0</v>
      </c>
    </row>
    <row r="72" spans="2:6" s="13" customFormat="1" ht="15.75" customHeight="1">
      <c r="B72" s="28">
        <v>42691</v>
      </c>
      <c r="C72" s="1" t="s">
        <v>27</v>
      </c>
      <c r="D72" s="2">
        <v>4</v>
      </c>
      <c r="E72" s="21">
        <f>((6.87+32.95)*1.18)/2</f>
        <v>23.4938</v>
      </c>
      <c r="F72" s="22">
        <f t="shared" si="2"/>
        <v>93.975200000000001</v>
      </c>
    </row>
    <row r="73" spans="2:6" s="13" customFormat="1" ht="15.75" customHeight="1">
      <c r="B73" s="28">
        <v>42769</v>
      </c>
      <c r="C73" s="1" t="s">
        <v>28</v>
      </c>
      <c r="D73" s="2">
        <v>1</v>
      </c>
      <c r="E73" s="21">
        <f>((14.49+56.5+109.44)*1.18)/3</f>
        <v>70.969133333333332</v>
      </c>
      <c r="F73" s="22">
        <f t="shared" si="2"/>
        <v>70.969133333333332</v>
      </c>
    </row>
    <row r="74" spans="2:6" s="13" customFormat="1" ht="12.75">
      <c r="B74" s="28">
        <v>42183</v>
      </c>
      <c r="C74" s="1" t="s">
        <v>39</v>
      </c>
      <c r="D74" s="2">
        <v>0</v>
      </c>
      <c r="E74" s="21">
        <v>350.6</v>
      </c>
      <c r="F74" s="22">
        <f t="shared" ref="F74:F106" si="5">E74*D74</f>
        <v>0</v>
      </c>
    </row>
    <row r="75" spans="2:6" s="13" customFormat="1" ht="15.75" customHeight="1">
      <c r="B75" s="28">
        <v>42691</v>
      </c>
      <c r="C75" s="1" t="s">
        <v>40</v>
      </c>
      <c r="D75" s="2">
        <v>0</v>
      </c>
      <c r="E75" s="21">
        <f>((7.11+19.8)*1.18)</f>
        <v>31.753799999999998</v>
      </c>
      <c r="F75" s="22">
        <f t="shared" si="5"/>
        <v>0</v>
      </c>
    </row>
    <row r="76" spans="2:6" ht="15.75" customHeight="1">
      <c r="B76" s="28">
        <v>42691</v>
      </c>
      <c r="C76" s="1" t="s">
        <v>48</v>
      </c>
      <c r="D76" s="2">
        <v>1</v>
      </c>
      <c r="E76" s="21">
        <v>152.63999999999999</v>
      </c>
      <c r="F76" s="22">
        <f t="shared" si="5"/>
        <v>152.63999999999999</v>
      </c>
    </row>
    <row r="77" spans="2:6" ht="15.75" customHeight="1">
      <c r="B77" s="28">
        <v>42691</v>
      </c>
      <c r="C77" s="1" t="s">
        <v>49</v>
      </c>
      <c r="D77" s="2">
        <v>2</v>
      </c>
      <c r="E77" s="21">
        <v>152.63999999999999</v>
      </c>
      <c r="F77" s="22">
        <f t="shared" si="5"/>
        <v>305.27999999999997</v>
      </c>
    </row>
    <row r="78" spans="2:6" ht="15.75" customHeight="1">
      <c r="B78" s="28">
        <v>42860</v>
      </c>
      <c r="C78" s="1" t="s">
        <v>70</v>
      </c>
      <c r="D78" s="2">
        <v>0</v>
      </c>
      <c r="E78" s="21">
        <v>5.81</v>
      </c>
      <c r="F78" s="22">
        <f t="shared" si="5"/>
        <v>0</v>
      </c>
    </row>
    <row r="79" spans="2:6" ht="15.75" customHeight="1">
      <c r="B79" s="28">
        <v>42183</v>
      </c>
      <c r="C79" s="3" t="s">
        <v>29</v>
      </c>
      <c r="D79" s="2">
        <v>7</v>
      </c>
      <c r="E79" s="21">
        <v>116.82</v>
      </c>
      <c r="F79" s="22">
        <f t="shared" si="5"/>
        <v>817.74</v>
      </c>
    </row>
    <row r="80" spans="2:6" ht="15.75" customHeight="1">
      <c r="B80" s="28">
        <v>42691</v>
      </c>
      <c r="C80" s="1" t="s">
        <v>32</v>
      </c>
      <c r="D80" s="2">
        <v>2</v>
      </c>
      <c r="E80" s="21">
        <v>2650.6</v>
      </c>
      <c r="F80" s="22">
        <f t="shared" si="5"/>
        <v>5301.2</v>
      </c>
    </row>
    <row r="81" spans="2:6" ht="15.75" customHeight="1">
      <c r="B81" s="28">
        <v>42691</v>
      </c>
      <c r="C81" s="1" t="s">
        <v>30</v>
      </c>
      <c r="D81" s="2">
        <v>2</v>
      </c>
      <c r="E81" s="21">
        <v>550</v>
      </c>
      <c r="F81" s="22">
        <f t="shared" si="5"/>
        <v>1100</v>
      </c>
    </row>
    <row r="82" spans="2:6" ht="15.75" customHeight="1">
      <c r="B82" s="28">
        <v>42691</v>
      </c>
      <c r="C82" s="1" t="s">
        <v>31</v>
      </c>
      <c r="D82" s="2">
        <v>0</v>
      </c>
      <c r="E82" s="21">
        <v>3506</v>
      </c>
      <c r="F82" s="22">
        <f t="shared" si="5"/>
        <v>0</v>
      </c>
    </row>
    <row r="83" spans="2:6" ht="15.75" customHeight="1">
      <c r="B83" s="28">
        <v>42183</v>
      </c>
      <c r="C83" s="3" t="s">
        <v>3</v>
      </c>
      <c r="D83" s="2">
        <v>0</v>
      </c>
      <c r="E83" s="21">
        <v>44.71</v>
      </c>
      <c r="F83" s="22">
        <f t="shared" si="5"/>
        <v>0</v>
      </c>
    </row>
    <row r="84" spans="2:6" ht="15.75" customHeight="1">
      <c r="B84" s="28">
        <v>42769</v>
      </c>
      <c r="C84" s="3" t="s">
        <v>88</v>
      </c>
      <c r="D84" s="2">
        <v>0</v>
      </c>
      <c r="E84" s="21">
        <v>56.64</v>
      </c>
      <c r="F84" s="22">
        <f t="shared" si="5"/>
        <v>0</v>
      </c>
    </row>
    <row r="85" spans="2:6" ht="15.75" customHeight="1">
      <c r="B85" s="28">
        <v>42691</v>
      </c>
      <c r="C85" s="1" t="s">
        <v>80</v>
      </c>
      <c r="D85" s="2">
        <v>7</v>
      </c>
      <c r="E85" s="21">
        <v>82.71</v>
      </c>
      <c r="F85" s="22">
        <f t="shared" si="5"/>
        <v>578.96999999999991</v>
      </c>
    </row>
    <row r="86" spans="2:6" ht="15.75" customHeight="1">
      <c r="B86" s="28">
        <v>42633</v>
      </c>
      <c r="C86" s="1" t="s">
        <v>55</v>
      </c>
      <c r="D86" s="2">
        <v>1</v>
      </c>
      <c r="E86" s="21">
        <v>7581</v>
      </c>
      <c r="F86" s="22">
        <f t="shared" si="5"/>
        <v>7581</v>
      </c>
    </row>
    <row r="87" spans="2:6" ht="15.75" customHeight="1">
      <c r="B87" s="28">
        <v>42633</v>
      </c>
      <c r="C87" s="1" t="s">
        <v>56</v>
      </c>
      <c r="D87" s="2">
        <v>1</v>
      </c>
      <c r="E87" s="21">
        <v>7581</v>
      </c>
      <c r="F87" s="22">
        <f t="shared" si="5"/>
        <v>7581</v>
      </c>
    </row>
    <row r="88" spans="2:6" ht="15.75" customHeight="1">
      <c r="B88" s="28">
        <v>42633</v>
      </c>
      <c r="C88" s="1" t="s">
        <v>64</v>
      </c>
      <c r="D88" s="2">
        <v>8</v>
      </c>
      <c r="E88" s="21">
        <v>6858</v>
      </c>
      <c r="F88" s="22">
        <f t="shared" si="5"/>
        <v>54864</v>
      </c>
    </row>
    <row r="89" spans="2:6" ht="15.75" customHeight="1">
      <c r="B89" s="28">
        <v>42633</v>
      </c>
      <c r="C89" s="1" t="s">
        <v>65</v>
      </c>
      <c r="D89" s="2">
        <v>4</v>
      </c>
      <c r="E89" s="21">
        <v>7261</v>
      </c>
      <c r="F89" s="22">
        <f t="shared" si="5"/>
        <v>29044</v>
      </c>
    </row>
    <row r="90" spans="2:6" ht="15.75" customHeight="1">
      <c r="B90" s="28">
        <v>42633</v>
      </c>
      <c r="C90" s="1" t="s">
        <v>66</v>
      </c>
      <c r="D90" s="2">
        <v>5</v>
      </c>
      <c r="E90" s="21">
        <v>7261</v>
      </c>
      <c r="F90" s="22">
        <f t="shared" si="5"/>
        <v>36305</v>
      </c>
    </row>
    <row r="91" spans="2:6" ht="15.75" customHeight="1">
      <c r="B91" s="28">
        <v>42633</v>
      </c>
      <c r="C91" s="1" t="s">
        <v>67</v>
      </c>
      <c r="D91" s="2">
        <v>6</v>
      </c>
      <c r="E91" s="21">
        <v>7261</v>
      </c>
      <c r="F91" s="22">
        <f t="shared" si="5"/>
        <v>43566</v>
      </c>
    </row>
    <row r="92" spans="2:6" ht="15.75" customHeight="1">
      <c r="B92" s="28">
        <v>42914</v>
      </c>
      <c r="C92" s="1" t="s">
        <v>89</v>
      </c>
      <c r="D92" s="2">
        <v>10</v>
      </c>
      <c r="E92" s="21">
        <f>6195.85*1.18</f>
        <v>7311.1030000000001</v>
      </c>
      <c r="F92" s="22">
        <f t="shared" si="5"/>
        <v>73111.03</v>
      </c>
    </row>
    <row r="93" spans="2:6" ht="15.75" customHeight="1">
      <c r="B93" s="28">
        <v>42914</v>
      </c>
      <c r="C93" s="1" t="s">
        <v>59</v>
      </c>
      <c r="D93" s="2">
        <v>6</v>
      </c>
      <c r="E93" s="21">
        <f>7365.15*1.18</f>
        <v>8690.8769999999986</v>
      </c>
      <c r="F93" s="22">
        <f t="shared" si="5"/>
        <v>52145.261999999988</v>
      </c>
    </row>
    <row r="94" spans="2:6" ht="15.75" customHeight="1">
      <c r="B94" s="28">
        <v>42914</v>
      </c>
      <c r="C94" s="1" t="s">
        <v>60</v>
      </c>
      <c r="D94" s="2">
        <v>8</v>
      </c>
      <c r="E94" s="21">
        <f>7365.15*1.18</f>
        <v>8690.8769999999986</v>
      </c>
      <c r="F94" s="22">
        <f t="shared" si="5"/>
        <v>69527.015999999989</v>
      </c>
    </row>
    <row r="95" spans="2:6" ht="15.75" customHeight="1">
      <c r="B95" s="28">
        <v>42914</v>
      </c>
      <c r="C95" s="1" t="s">
        <v>61</v>
      </c>
      <c r="D95" s="2">
        <v>7</v>
      </c>
      <c r="E95" s="21">
        <f>7365.15*1.18</f>
        <v>8690.8769999999986</v>
      </c>
      <c r="F95" s="22">
        <f t="shared" si="5"/>
        <v>60836.138999999988</v>
      </c>
    </row>
    <row r="96" spans="2:6" ht="15.75" customHeight="1">
      <c r="B96" s="28">
        <v>42633</v>
      </c>
      <c r="C96" s="1" t="s">
        <v>4</v>
      </c>
      <c r="D96" s="2">
        <v>2</v>
      </c>
      <c r="E96" s="21">
        <v>6382</v>
      </c>
      <c r="F96" s="22">
        <f t="shared" si="5"/>
        <v>12764</v>
      </c>
    </row>
    <row r="97" spans="2:6" ht="15.75" customHeight="1">
      <c r="B97" s="28">
        <v>42633</v>
      </c>
      <c r="C97" s="1" t="s">
        <v>105</v>
      </c>
      <c r="D97" s="2">
        <v>2</v>
      </c>
      <c r="E97" s="21">
        <f>8596*1.18</f>
        <v>10143.279999999999</v>
      </c>
      <c r="F97" s="22">
        <f t="shared" si="5"/>
        <v>20286.559999999998</v>
      </c>
    </row>
    <row r="98" spans="2:6" ht="15.75" customHeight="1">
      <c r="B98" s="28">
        <v>42633</v>
      </c>
      <c r="C98" s="1" t="s">
        <v>106</v>
      </c>
      <c r="D98" s="2">
        <v>2</v>
      </c>
      <c r="E98" s="21">
        <f>8596*1.18</f>
        <v>10143.279999999999</v>
      </c>
      <c r="F98" s="22">
        <f t="shared" si="5"/>
        <v>20286.559999999998</v>
      </c>
    </row>
    <row r="99" spans="2:6" ht="12.75">
      <c r="B99" s="28">
        <v>42633</v>
      </c>
      <c r="C99" s="1" t="s">
        <v>57</v>
      </c>
      <c r="D99" s="2">
        <v>2</v>
      </c>
      <c r="E99" s="21">
        <f>8596*1.18</f>
        <v>10143.279999999999</v>
      </c>
      <c r="F99" s="22">
        <f t="shared" si="5"/>
        <v>20286.559999999998</v>
      </c>
    </row>
    <row r="100" spans="2:6" ht="15.75" customHeight="1">
      <c r="B100" s="28">
        <v>42633</v>
      </c>
      <c r="C100" s="1" t="s">
        <v>58</v>
      </c>
      <c r="D100" s="2">
        <v>2</v>
      </c>
      <c r="E100" s="21">
        <f>8596*1.18</f>
        <v>10143.279999999999</v>
      </c>
      <c r="F100" s="22">
        <f t="shared" si="5"/>
        <v>20286.559999999998</v>
      </c>
    </row>
    <row r="101" spans="2:6" ht="15.75" customHeight="1">
      <c r="B101" s="28">
        <v>42633</v>
      </c>
      <c r="C101" s="1" t="s">
        <v>5</v>
      </c>
      <c r="D101" s="2">
        <v>3</v>
      </c>
      <c r="E101" s="21">
        <f>5400*1.18</f>
        <v>6372</v>
      </c>
      <c r="F101" s="22">
        <f t="shared" si="5"/>
        <v>19116</v>
      </c>
    </row>
    <row r="102" spans="2:6" ht="15.75" customHeight="1">
      <c r="B102" s="28">
        <v>42051</v>
      </c>
      <c r="C102" s="20" t="s">
        <v>50</v>
      </c>
      <c r="D102" s="2">
        <v>3</v>
      </c>
      <c r="E102" s="21">
        <f>4460*1.18</f>
        <v>5262.7999999999993</v>
      </c>
      <c r="F102" s="22">
        <f t="shared" si="5"/>
        <v>15788.399999999998</v>
      </c>
    </row>
    <row r="103" spans="2:6" ht="15.75" customHeight="1">
      <c r="B103" s="28">
        <v>42656</v>
      </c>
      <c r="C103" s="20" t="s">
        <v>52</v>
      </c>
      <c r="D103" s="2">
        <v>12</v>
      </c>
      <c r="E103" s="21">
        <f>9613*1.18</f>
        <v>11343.34</v>
      </c>
      <c r="F103" s="22">
        <f t="shared" si="5"/>
        <v>136120.08000000002</v>
      </c>
    </row>
    <row r="104" spans="2:6" ht="15.75" customHeight="1">
      <c r="B104" s="28">
        <v>42656</v>
      </c>
      <c r="C104" s="20" t="s">
        <v>54</v>
      </c>
      <c r="D104" s="2">
        <v>8</v>
      </c>
      <c r="E104" s="21">
        <f>9613*1.18</f>
        <v>11343.34</v>
      </c>
      <c r="F104" s="22">
        <f t="shared" si="5"/>
        <v>90746.72</v>
      </c>
    </row>
    <row r="105" spans="2:6" ht="15.75" customHeight="1">
      <c r="B105" s="28">
        <v>42656</v>
      </c>
      <c r="C105" s="20" t="s">
        <v>53</v>
      </c>
      <c r="D105" s="2">
        <v>8</v>
      </c>
      <c r="E105" s="21">
        <f>9613*1.18</f>
        <v>11343.34</v>
      </c>
      <c r="F105" s="22">
        <f t="shared" si="5"/>
        <v>90746.72</v>
      </c>
    </row>
    <row r="106" spans="2:6" ht="15.75" customHeight="1">
      <c r="B106" s="28">
        <v>42914</v>
      </c>
      <c r="C106" s="20" t="s">
        <v>51</v>
      </c>
      <c r="D106" s="2">
        <v>11</v>
      </c>
      <c r="E106" s="21">
        <f>5121.6*1.18</f>
        <v>6043.4880000000003</v>
      </c>
      <c r="F106" s="22">
        <f t="shared" si="5"/>
        <v>66478.368000000002</v>
      </c>
    </row>
    <row r="107" spans="2:6" ht="36.75" customHeight="1">
      <c r="B107" s="38" t="s">
        <v>44</v>
      </c>
      <c r="C107" s="39"/>
      <c r="D107" s="39"/>
      <c r="E107" s="40"/>
      <c r="F107" s="29">
        <f>SUM(F6:F106)</f>
        <v>1118160.5667333333</v>
      </c>
    </row>
    <row r="109" spans="2:6" ht="22.5" customHeight="1">
      <c r="B109" s="37" t="s">
        <v>92</v>
      </c>
      <c r="C109" s="37"/>
    </row>
    <row r="110" spans="2:6" ht="15.75" customHeight="1">
      <c r="B110" s="34" t="s">
        <v>95</v>
      </c>
      <c r="C110" s="34"/>
      <c r="D110" s="34"/>
      <c r="E110" s="34"/>
      <c r="F110" s="34"/>
    </row>
    <row r="111" spans="2:6" ht="15.75" customHeight="1">
      <c r="B111" s="34"/>
      <c r="C111" s="34"/>
      <c r="D111" s="34"/>
      <c r="E111" s="34"/>
      <c r="F111" s="34"/>
    </row>
    <row r="112" spans="2:6" ht="15.75" customHeight="1">
      <c r="B112" s="34"/>
      <c r="C112" s="34"/>
      <c r="D112" s="34"/>
      <c r="E112" s="34"/>
      <c r="F112" s="34"/>
    </row>
    <row r="113" spans="2:6" ht="15.75" customHeight="1">
      <c r="B113" s="34"/>
      <c r="C113" s="34"/>
      <c r="D113" s="34"/>
      <c r="E113" s="34"/>
      <c r="F113" s="34"/>
    </row>
    <row r="114" spans="2:6" ht="15.75" customHeight="1">
      <c r="B114" s="32" t="s">
        <v>110</v>
      </c>
      <c r="C114" s="32"/>
    </row>
    <row r="115" spans="2:6" ht="38.25" customHeight="1">
      <c r="C115" s="30"/>
    </row>
    <row r="116" spans="2:6" ht="15.75" customHeight="1">
      <c r="B116" s="32" t="s">
        <v>108</v>
      </c>
      <c r="C116" s="32"/>
    </row>
    <row r="117" spans="2:6" ht="15.75" customHeight="1">
      <c r="B117" s="33" t="s">
        <v>109</v>
      </c>
      <c r="C117" s="33"/>
    </row>
    <row r="118" spans="2:6" ht="15.75" customHeight="1">
      <c r="C118" s="31"/>
    </row>
  </sheetData>
  <sortState ref="B6:F101">
    <sortCondition ref="C6:C101"/>
  </sortState>
  <mergeCells count="8">
    <mergeCell ref="B114:C114"/>
    <mergeCell ref="B116:C116"/>
    <mergeCell ref="B117:C117"/>
    <mergeCell ref="B110:F113"/>
    <mergeCell ref="B2:F2"/>
    <mergeCell ref="B3:F3"/>
    <mergeCell ref="B109:C109"/>
    <mergeCell ref="B107:E107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6-2017</vt:lpstr>
      <vt:lpstr>'6-2017'!Área_de_impresión</vt:lpstr>
      <vt:lpstr>'6-2017'!Títulos_a_imprimir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2017-07-04T16:39:36Z</cp:lastPrinted>
  <dcterms:created xsi:type="dcterms:W3CDTF">2008-09-18T14:46:52Z</dcterms:created>
  <dcterms:modified xsi:type="dcterms:W3CDTF">2017-07-06T15:08:46Z</dcterms:modified>
</cp:coreProperties>
</file>