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Junio 2015" sheetId="200" r:id="rId1"/>
  </sheets>
  <definedNames>
    <definedName name="_xlnm.Print_Area" localSheetId="0">'Junio 2015'!$A$1:$F$105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'Junio 2015'!$1:$7</definedName>
  </definedNames>
  <calcPr calcId="125725"/>
</workbook>
</file>

<file path=xl/calcChain.xml><?xml version="1.0" encoding="utf-8"?>
<calcChain xmlns="http://schemas.openxmlformats.org/spreadsheetml/2006/main">
  <c r="F79" i="200"/>
  <c r="E79"/>
  <c r="F81"/>
  <c r="E81"/>
  <c r="E9"/>
  <c r="E71"/>
  <c r="E69"/>
  <c r="E68"/>
  <c r="E45"/>
  <c r="E46"/>
  <c r="G29"/>
  <c r="F29"/>
  <c r="F16"/>
  <c r="E35"/>
  <c r="G67"/>
  <c r="F67"/>
  <c r="G27"/>
  <c r="F27"/>
  <c r="F9"/>
  <c r="E103"/>
  <c r="F12"/>
  <c r="F103"/>
  <c r="F10"/>
  <c r="F11"/>
  <c r="F15"/>
  <c r="F17"/>
  <c r="F18"/>
  <c r="F20"/>
  <c r="F21"/>
  <c r="F22"/>
  <c r="F23"/>
  <c r="F24"/>
  <c r="F25"/>
  <c r="F28"/>
  <c r="F30"/>
  <c r="F31"/>
  <c r="F32"/>
  <c r="F33"/>
  <c r="F37"/>
  <c r="F38"/>
  <c r="F39"/>
  <c r="F40"/>
  <c r="F41"/>
  <c r="F42"/>
  <c r="F43"/>
  <c r="F44"/>
  <c r="F45"/>
  <c r="F46"/>
  <c r="F47"/>
  <c r="F48"/>
  <c r="F57"/>
  <c r="F58"/>
  <c r="F59"/>
  <c r="F60"/>
  <c r="F61"/>
  <c r="F62"/>
  <c r="F63"/>
  <c r="F64"/>
  <c r="F65"/>
  <c r="F66"/>
  <c r="F68"/>
  <c r="F69"/>
  <c r="F70"/>
  <c r="F71"/>
  <c r="F72"/>
  <c r="F73"/>
  <c r="F75"/>
  <c r="F76"/>
  <c r="F77"/>
  <c r="F78"/>
  <c r="F80"/>
  <c r="F82"/>
  <c r="F83"/>
  <c r="F84"/>
  <c r="F85"/>
  <c r="F87"/>
  <c r="F91"/>
  <c r="F92"/>
  <c r="F93"/>
  <c r="F94"/>
  <c r="F95"/>
  <c r="F96"/>
  <c r="F97"/>
  <c r="E36"/>
  <c r="F36" s="1"/>
  <c r="F35"/>
  <c r="E34"/>
  <c r="F34" s="1"/>
  <c r="F19"/>
  <c r="E52"/>
  <c r="F52" s="1"/>
  <c r="E50"/>
  <c r="G50" s="1"/>
  <c r="E51"/>
  <c r="G51" s="1"/>
  <c r="E53"/>
  <c r="F53" s="1"/>
  <c r="E54"/>
  <c r="G54" s="1"/>
  <c r="E55"/>
  <c r="G55" s="1"/>
  <c r="E56"/>
  <c r="G56" s="1"/>
  <c r="E49"/>
  <c r="F49" s="1"/>
  <c r="G10"/>
  <c r="G11"/>
  <c r="G15"/>
  <c r="G17"/>
  <c r="G18"/>
  <c r="G20"/>
  <c r="G21"/>
  <c r="G22"/>
  <c r="G23"/>
  <c r="G24"/>
  <c r="G25"/>
  <c r="G28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7"/>
  <c r="G58"/>
  <c r="G59"/>
  <c r="G60"/>
  <c r="G61"/>
  <c r="G62"/>
  <c r="G63"/>
  <c r="G64"/>
  <c r="G65"/>
  <c r="G66"/>
  <c r="G68"/>
  <c r="G69"/>
  <c r="G70"/>
  <c r="G71"/>
  <c r="G72"/>
  <c r="G73"/>
  <c r="G75"/>
  <c r="G76"/>
  <c r="G77"/>
  <c r="G78"/>
  <c r="G80"/>
  <c r="G83"/>
  <c r="G84"/>
  <c r="G85"/>
  <c r="G87"/>
  <c r="G91"/>
  <c r="G92"/>
  <c r="G93"/>
  <c r="G94"/>
  <c r="G95"/>
  <c r="G96"/>
  <c r="G97"/>
  <c r="G8"/>
  <c r="E26"/>
  <c r="F26" s="1"/>
  <c r="E74"/>
  <c r="F74" s="1"/>
  <c r="F14"/>
  <c r="G13"/>
  <c r="F8"/>
  <c r="E102"/>
  <c r="G102" s="1"/>
  <c r="E101"/>
  <c r="G101" s="1"/>
  <c r="E100"/>
  <c r="G100" s="1"/>
  <c r="E99"/>
  <c r="G99" s="1"/>
  <c r="E98"/>
  <c r="G98" s="1"/>
  <c r="E90"/>
  <c r="G90" s="1"/>
  <c r="E89"/>
  <c r="F89" s="1"/>
  <c r="E88"/>
  <c r="F88" s="1"/>
  <c r="E86"/>
  <c r="G86" s="1"/>
  <c r="G26" l="1"/>
  <c r="F101"/>
  <c r="F99"/>
  <c r="F90"/>
  <c r="F86"/>
  <c r="F55"/>
  <c r="F51"/>
  <c r="F102"/>
  <c r="F100"/>
  <c r="F98"/>
  <c r="F56"/>
  <c r="F54"/>
  <c r="F50"/>
  <c r="F13"/>
  <c r="G89"/>
  <c r="G53"/>
  <c r="G74"/>
  <c r="G88"/>
  <c r="G14"/>
  <c r="G52"/>
  <c r="F104" l="1"/>
  <c r="G104"/>
</calcChain>
</file>

<file path=xl/sharedStrings.xml><?xml version="1.0" encoding="utf-8"?>
<sst xmlns="http://schemas.openxmlformats.org/spreadsheetml/2006/main" count="297" uniqueCount="122">
  <si>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</si>
  <si>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</si>
  <si>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</si>
  <si>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</si>
  <si>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</si>
  <si>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</si>
  <si>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</si>
  <si>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</si>
  <si>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</si>
  <si>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</si>
  <si>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</si>
  <si>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</si>
  <si>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2´´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</si>
  <si>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</si>
  <si>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</si>
  <si>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</si>
  <si>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</si>
  <si>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</si>
  <si>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</si>
  <si>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</si>
  <si>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</si>
  <si>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</si>
  <si>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</si>
  <si>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</si>
  <si>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</si>
  <si>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</si>
  <si>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</si>
  <si>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</si>
  <si>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</si>
  <si>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</si>
  <si>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</si>
  <si>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</si>
  <si>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</si>
  <si>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</si>
  <si>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</si>
  <si>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</si>
  <si>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Sobre #10 con timbrado DIGEIG</t>
  </si>
  <si>
    <t>Papel timbrado 8 1/2 x 11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</si>
  <si>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</si>
  <si>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</si>
  <si>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</si>
  <si>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</si>
  <si>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</si>
  <si>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</si>
  <si>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</si>
  <si>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</si>
  <si>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</si>
  <si>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</si>
  <si>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</si>
  <si>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</si>
  <si>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</si>
  <si>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</si>
  <si>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</si>
  <si>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</si>
  <si>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</si>
  <si>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Bandeja plasticas Bertical</t>
  </si>
  <si>
    <t>Lapiceros Negro</t>
  </si>
  <si>
    <t>Lapiceros Rojo</t>
  </si>
  <si>
    <t>Pergaminos encuadernación Disferente colores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</si>
  <si>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</si>
  <si>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</si>
  <si>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</si>
  <si>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</si>
  <si>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</si>
  <si>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</si>
  <si>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</si>
  <si>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</si>
  <si>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</si>
  <si>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</si>
  <si>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</si>
  <si>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</si>
  <si>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</si>
  <si>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</si>
  <si>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PAQTE DE (5/1)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</si>
  <si>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</si>
  <si>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</si>
  <si>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</si>
  <si>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</si>
  <si>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</si>
  <si>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Tóner 05A CE505A Negro</t>
  </si>
  <si>
    <t>Tóner 05A CE505D Negro</t>
  </si>
  <si>
    <t xml:space="preserve">Tóner 504, Serial CE250A 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</si>
  <si>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</si>
  <si>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</si>
  <si>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</si>
  <si>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</si>
  <si>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</si>
  <si>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</si>
  <si>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</si>
  <si>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</si>
  <si>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CAJA (20/1)</t>
  </si>
  <si>
    <t>CAJA (250/1)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</si>
  <si>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</si>
  <si>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</si>
  <si>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</si>
  <si>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</si>
  <si>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</si>
  <si>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</si>
  <si>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</si>
  <si>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</si>
  <si>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</si>
  <si>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</si>
  <si>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</si>
  <si>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</si>
  <si>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</si>
  <si>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</si>
  <si>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</si>
  <si>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</si>
  <si>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</si>
  <si>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</si>
  <si>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UHU liquido</t>
  </si>
  <si>
    <t>Cartonite en blanco 8 1/2 x 11</t>
  </si>
  <si>
    <t>2.3.9.2.02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</si>
  <si>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</si>
  <si>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</si>
  <si>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</si>
  <si>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</si>
  <si>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</si>
  <si>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</si>
  <si>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</si>
  <si>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Tarjeta de Presentacion con Sobre 6 X 8 1/4</t>
  </si>
  <si>
    <t>Relación de Inventario en Almacén al 30/09/2015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</si>
</sst>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0000000"/>
    <numFmt numFmtId="166" formatCode="#,##0.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9" fontId="4" fillId="0" borderId="1" xfId="3" applyNumberFormat="1" applyFont="1" applyBorder="1" applyAlignment="1">
      <alignment horizontal="right" vertical="center" wrapText="1"/>
    </xf>
    <xf numFmtId="43" fontId="4" fillId="0" borderId="0" xfId="0" applyNumberFormat="1" applyFont="1" applyAlignment="1">
      <alignment vertical="center" wrapText="1"/>
    </xf>
    <xf numFmtId="43" fontId="4" fillId="0" borderId="1" xfId="3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36417</xdr:rowOff>
    </xdr:from>
    <xdr:to>
      <xdr:col>1</xdr:col>
      <xdr:colOff>466280</xdr:colOff>
      <xdr:row>0</xdr:row>
      <xdr:rowOff>661146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82" y="36417"/>
          <a:ext cx="1182336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44824</xdr:rowOff>
    </xdr:from>
    <xdr:to>
      <xdr:col>5</xdr:col>
      <xdr:colOff>154807</xdr:colOff>
      <xdr:row>0</xdr:row>
      <xdr:rowOff>683559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6319" y="44824"/>
          <a:ext cx="1010937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tabSelected="1" topLeftCell="A82" zoomScale="80" zoomScaleNormal="80" workbookViewId="0">
      <selection activeCell="J5" sqref="J5"/>
    </sheetView>
  </sheetViews>
  <sheetFormatPr baseColWidth="10" defaultColWidth="9.140625" defaultRowHeight="15.75" customHeight="1"/>
  <cols>
    <col min="1" max="1" width="13.140625" style="15" customWidth="1"/>
    <col min="2" max="2" width="39" style="7" customWidth="1"/>
    <col min="3" max="3" width="16.140625" style="7" customWidth="1"/>
    <col min="4" max="4" width="12.7109375" style="7" customWidth="1"/>
    <col min="5" max="5" width="12.7109375" style="8" customWidth="1"/>
    <col min="6" max="6" width="13.140625" style="5" customWidth="1"/>
    <col min="7" max="7" width="13" style="5" hidden="1" customWidth="1"/>
    <col min="8" max="22" width="13" style="5" customWidth="1"/>
    <col min="23" max="16384" width="9.140625" style="5"/>
  </cols>
  <sheetData>
    <row r="1" spans="1:7" ht="58.5" customHeight="1"/>
    <row r="2" spans="1:7" s="11" customFormat="1" ht="26.25" customHeight="1">
      <c r="A2" s="36" t="s">
        <v>45</v>
      </c>
      <c r="B2" s="36"/>
      <c r="C2" s="36"/>
      <c r="D2" s="36"/>
      <c r="E2" s="36"/>
    </row>
    <row r="3" spans="1:7" s="11" customFormat="1" ht="14.25" customHeight="1">
      <c r="A3" s="37"/>
      <c r="B3" s="37"/>
      <c r="C3" s="37"/>
      <c r="D3" s="37"/>
      <c r="E3" s="37"/>
    </row>
    <row r="4" spans="1:7" s="11" customFormat="1" ht="6.75" customHeight="1">
      <c r="A4" s="30"/>
      <c r="B4" s="16"/>
      <c r="C4" s="16"/>
      <c r="D4" s="16"/>
      <c r="E4" s="16"/>
    </row>
    <row r="5" spans="1:7" s="11" customFormat="1" ht="18" customHeight="1">
      <c r="A5" s="36" t="s">
        <v>121</v>
      </c>
      <c r="B5" s="36"/>
      <c r="C5" s="36"/>
      <c r="D5" s="36"/>
      <c r="E5" s="36"/>
    </row>
    <row r="6" spans="1:7" ht="7.5" customHeight="1"/>
    <row r="7" spans="1:7" s="14" customFormat="1" ht="45">
      <c r="A7" s="35" t="s">
        <v>47</v>
      </c>
      <c r="B7" s="12" t="s">
        <v>49</v>
      </c>
      <c r="C7" s="13" t="s">
        <v>61</v>
      </c>
      <c r="D7" s="12" t="s">
        <v>48</v>
      </c>
      <c r="E7" s="13" t="s">
        <v>51</v>
      </c>
      <c r="F7" s="13" t="s">
        <v>50</v>
      </c>
    </row>
    <row r="8" spans="1:7" ht="17.100000000000001" customHeight="1">
      <c r="A8" s="19" t="s">
        <v>52</v>
      </c>
      <c r="B8" s="20" t="s">
        <v>55</v>
      </c>
      <c r="C8" s="25" t="s">
        <v>62</v>
      </c>
      <c r="D8" s="6">
        <v>26</v>
      </c>
      <c r="E8" s="9">
        <v>86.2</v>
      </c>
      <c r="F8" s="10">
        <f t="shared" ref="F8:F40" si="0">E8*D8</f>
        <v>2241.2000000000003</v>
      </c>
      <c r="G8" s="32" t="e">
        <f>#REF!*E8</f>
        <v>#REF!</v>
      </c>
    </row>
    <row r="9" spans="1:7" ht="17.100000000000001" customHeight="1">
      <c r="A9" s="19" t="s">
        <v>112</v>
      </c>
      <c r="B9" s="20" t="s">
        <v>113</v>
      </c>
      <c r="C9" s="25" t="s">
        <v>62</v>
      </c>
      <c r="D9" s="6">
        <v>11</v>
      </c>
      <c r="E9" s="9">
        <f>177.5*1.18</f>
        <v>209.45</v>
      </c>
      <c r="F9" s="10">
        <f t="shared" ref="F9" si="1">E9*D9</f>
        <v>2303.9499999999998</v>
      </c>
      <c r="G9" s="32"/>
    </row>
    <row r="10" spans="1:7" ht="17.100000000000001" customHeight="1">
      <c r="A10" s="19" t="s">
        <v>52</v>
      </c>
      <c r="B10" s="21" t="s">
        <v>1</v>
      </c>
      <c r="C10" s="26" t="s">
        <v>62</v>
      </c>
      <c r="D10" s="6">
        <v>19</v>
      </c>
      <c r="E10" s="9">
        <v>89</v>
      </c>
      <c r="F10" s="10">
        <f t="shared" si="0"/>
        <v>1691</v>
      </c>
      <c r="G10" s="32" t="e">
        <f>#REF!*E10</f>
        <v>#REF!</v>
      </c>
    </row>
    <row r="11" spans="1:7" ht="17.100000000000001" customHeight="1">
      <c r="A11" s="19" t="s">
        <v>52</v>
      </c>
      <c r="B11" s="21" t="s">
        <v>2</v>
      </c>
      <c r="C11" s="26" t="s">
        <v>62</v>
      </c>
      <c r="D11" s="6">
        <v>20</v>
      </c>
      <c r="E11" s="9">
        <v>127.12</v>
      </c>
      <c r="F11" s="10">
        <f t="shared" si="0"/>
        <v>2542.4</v>
      </c>
      <c r="G11" s="32" t="e">
        <f>#REF!*E11</f>
        <v>#REF!</v>
      </c>
    </row>
    <row r="12" spans="1:7" ht="17.100000000000001" customHeight="1">
      <c r="A12" s="19" t="s">
        <v>52</v>
      </c>
      <c r="B12" s="21" t="s">
        <v>111</v>
      </c>
      <c r="C12" s="26" t="s">
        <v>70</v>
      </c>
      <c r="D12" s="6">
        <v>3</v>
      </c>
      <c r="E12" s="9">
        <v>1178.67</v>
      </c>
      <c r="F12" s="10">
        <f t="shared" si="0"/>
        <v>3536.01</v>
      </c>
      <c r="G12" s="32"/>
    </row>
    <row r="13" spans="1:7" ht="17.100000000000001" customHeight="1">
      <c r="A13" s="19" t="s">
        <v>52</v>
      </c>
      <c r="B13" s="21" t="s">
        <v>96</v>
      </c>
      <c r="C13" s="26" t="s">
        <v>64</v>
      </c>
      <c r="D13" s="6">
        <v>1</v>
      </c>
      <c r="E13" s="9">
        <v>495.01</v>
      </c>
      <c r="F13" s="10">
        <f t="shared" si="0"/>
        <v>495.01</v>
      </c>
      <c r="G13" s="32" t="e">
        <f>#REF!*E13</f>
        <v>#REF!</v>
      </c>
    </row>
    <row r="14" spans="1:7" ht="17.100000000000001" customHeight="1">
      <c r="A14" s="19" t="s">
        <v>52</v>
      </c>
      <c r="B14" s="21" t="s">
        <v>97</v>
      </c>
      <c r="C14" s="26" t="s">
        <v>62</v>
      </c>
      <c r="D14" s="6">
        <v>18</v>
      </c>
      <c r="E14" s="9">
        <v>58.95</v>
      </c>
      <c r="F14" s="10">
        <f t="shared" si="0"/>
        <v>1061.1000000000001</v>
      </c>
      <c r="G14" s="32" t="e">
        <f>#REF!*E14</f>
        <v>#REF!</v>
      </c>
    </row>
    <row r="15" spans="1:7" ht="17.100000000000001" customHeight="1">
      <c r="A15" s="19" t="s">
        <v>52</v>
      </c>
      <c r="B15" s="21" t="s">
        <v>7</v>
      </c>
      <c r="C15" s="26" t="s">
        <v>62</v>
      </c>
      <c r="D15" s="6">
        <v>36</v>
      </c>
      <c r="E15" s="9">
        <v>457.63</v>
      </c>
      <c r="F15" s="10">
        <f t="shared" si="0"/>
        <v>16474.68</v>
      </c>
      <c r="G15" s="32" t="e">
        <f>#REF!*E15</f>
        <v>#REF!</v>
      </c>
    </row>
    <row r="16" spans="1:7" ht="17.100000000000001" customHeight="1">
      <c r="A16" s="19" t="s">
        <v>52</v>
      </c>
      <c r="B16" s="21" t="s">
        <v>117</v>
      </c>
      <c r="C16" s="26" t="s">
        <v>62</v>
      </c>
      <c r="D16" s="6">
        <v>20</v>
      </c>
      <c r="E16" s="9">
        <v>64.900000000000006</v>
      </c>
      <c r="F16" s="10">
        <f t="shared" si="0"/>
        <v>1298</v>
      </c>
      <c r="G16" s="32"/>
    </row>
    <row r="17" spans="1:7" ht="17.100000000000001" customHeight="1">
      <c r="A17" s="19" t="s">
        <v>52</v>
      </c>
      <c r="B17" s="22" t="s">
        <v>8</v>
      </c>
      <c r="C17" s="27" t="s">
        <v>63</v>
      </c>
      <c r="D17" s="6">
        <v>15</v>
      </c>
      <c r="E17" s="9">
        <v>8.14</v>
      </c>
      <c r="F17" s="10">
        <f t="shared" si="0"/>
        <v>122.10000000000001</v>
      </c>
      <c r="G17" s="32" t="e">
        <f>#REF!*E17</f>
        <v>#REF!</v>
      </c>
    </row>
    <row r="18" spans="1:7" ht="17.100000000000001" customHeight="1">
      <c r="A18" s="19" t="s">
        <v>52</v>
      </c>
      <c r="B18" s="21" t="s">
        <v>9</v>
      </c>
      <c r="C18" s="27" t="s">
        <v>63</v>
      </c>
      <c r="D18" s="6">
        <v>22</v>
      </c>
      <c r="E18" s="9">
        <v>22.48</v>
      </c>
      <c r="F18" s="10">
        <f t="shared" si="0"/>
        <v>494.56</v>
      </c>
      <c r="G18" s="32" t="e">
        <f>#REF!*E18</f>
        <v>#REF!</v>
      </c>
    </row>
    <row r="19" spans="1:7" ht="17.100000000000001" customHeight="1">
      <c r="A19" s="19" t="s">
        <v>52</v>
      </c>
      <c r="B19" s="2" t="s">
        <v>107</v>
      </c>
      <c r="C19" s="27" t="s">
        <v>62</v>
      </c>
      <c r="D19" s="6">
        <v>17</v>
      </c>
      <c r="E19" s="31">
        <v>39.950000000000003</v>
      </c>
      <c r="F19" s="10">
        <f t="shared" si="0"/>
        <v>679.15000000000009</v>
      </c>
      <c r="G19" s="32"/>
    </row>
    <row r="20" spans="1:7" ht="17.100000000000001" customHeight="1">
      <c r="A20" s="19" t="s">
        <v>52</v>
      </c>
      <c r="B20" s="1" t="s">
        <v>3</v>
      </c>
      <c r="C20" s="25" t="s">
        <v>62</v>
      </c>
      <c r="D20" s="6">
        <v>6</v>
      </c>
      <c r="E20" s="9">
        <v>50.85</v>
      </c>
      <c r="F20" s="10">
        <f t="shared" si="0"/>
        <v>305.10000000000002</v>
      </c>
      <c r="G20" s="32" t="e">
        <f>#REF!*E20</f>
        <v>#REF!</v>
      </c>
    </row>
    <row r="21" spans="1:7" ht="17.100000000000001" customHeight="1">
      <c r="A21" s="19" t="s">
        <v>52</v>
      </c>
      <c r="B21" s="21" t="s">
        <v>0</v>
      </c>
      <c r="C21" s="26" t="s">
        <v>62</v>
      </c>
      <c r="D21" s="6">
        <v>16</v>
      </c>
      <c r="E21" s="9">
        <v>15.36</v>
      </c>
      <c r="F21" s="10">
        <f t="shared" si="0"/>
        <v>245.76</v>
      </c>
      <c r="G21" s="32" t="e">
        <f>#REF!*E21</f>
        <v>#REF!</v>
      </c>
    </row>
    <row r="22" spans="1:7" ht="17.100000000000001" customHeight="1">
      <c r="A22" s="19" t="s">
        <v>52</v>
      </c>
      <c r="B22" s="21" t="s">
        <v>10</v>
      </c>
      <c r="C22" s="26" t="s">
        <v>64</v>
      </c>
      <c r="D22" s="6">
        <v>3</v>
      </c>
      <c r="E22" s="9">
        <v>16.8</v>
      </c>
      <c r="F22" s="10">
        <f t="shared" si="0"/>
        <v>50.400000000000006</v>
      </c>
      <c r="G22" s="32" t="e">
        <f>#REF!*E22</f>
        <v>#REF!</v>
      </c>
    </row>
    <row r="23" spans="1:7" ht="17.100000000000001" customHeight="1">
      <c r="A23" s="19" t="s">
        <v>52</v>
      </c>
      <c r="B23" s="18" t="s">
        <v>46</v>
      </c>
      <c r="C23" s="27" t="s">
        <v>63</v>
      </c>
      <c r="D23" s="6">
        <v>2</v>
      </c>
      <c r="E23" s="9">
        <v>122.88</v>
      </c>
      <c r="F23" s="10">
        <f t="shared" si="0"/>
        <v>245.76</v>
      </c>
      <c r="G23" s="32" t="e">
        <f>#REF!*E23</f>
        <v>#REF!</v>
      </c>
    </row>
    <row r="24" spans="1:7" ht="17.100000000000001" customHeight="1">
      <c r="A24" s="19" t="s">
        <v>52</v>
      </c>
      <c r="B24" s="21" t="s">
        <v>40</v>
      </c>
      <c r="C24" s="27" t="s">
        <v>63</v>
      </c>
      <c r="D24" s="6">
        <v>4</v>
      </c>
      <c r="E24" s="9">
        <v>300.08999999999997</v>
      </c>
      <c r="F24" s="10">
        <f t="shared" si="0"/>
        <v>1200.3599999999999</v>
      </c>
      <c r="G24" s="32" t="e">
        <f>#REF!*E24</f>
        <v>#REF!</v>
      </c>
    </row>
    <row r="25" spans="1:7" ht="17.100000000000001" customHeight="1">
      <c r="A25" s="19" t="s">
        <v>52</v>
      </c>
      <c r="B25" s="21" t="s">
        <v>41</v>
      </c>
      <c r="C25" s="27" t="s">
        <v>65</v>
      </c>
      <c r="D25" s="6">
        <v>3</v>
      </c>
      <c r="E25" s="9">
        <v>389.36</v>
      </c>
      <c r="F25" s="10">
        <f t="shared" si="0"/>
        <v>1168.08</v>
      </c>
      <c r="G25" s="32" t="e">
        <f>#REF!*E25</f>
        <v>#REF!</v>
      </c>
    </row>
    <row r="26" spans="1:7" ht="17.100000000000001" customHeight="1">
      <c r="A26" s="19" t="s">
        <v>52</v>
      </c>
      <c r="B26" s="18" t="s">
        <v>99</v>
      </c>
      <c r="C26" s="27" t="s">
        <v>63</v>
      </c>
      <c r="D26" s="6">
        <v>14</v>
      </c>
      <c r="E26" s="9">
        <f>275.43*1.18</f>
        <v>325.00740000000002</v>
      </c>
      <c r="F26" s="10">
        <f t="shared" si="0"/>
        <v>4550.1036000000004</v>
      </c>
      <c r="G26" s="32" t="e">
        <f>#REF!*E26</f>
        <v>#REF!</v>
      </c>
    </row>
    <row r="27" spans="1:7" ht="16.5" customHeight="1">
      <c r="A27" s="19" t="s">
        <v>52</v>
      </c>
      <c r="B27" s="21" t="s">
        <v>115</v>
      </c>
      <c r="C27" s="27" t="s">
        <v>63</v>
      </c>
      <c r="D27" s="6">
        <v>6</v>
      </c>
      <c r="E27" s="9">
        <v>290.95</v>
      </c>
      <c r="F27" s="10">
        <f t="shared" ref="F27" si="2">E27*D27</f>
        <v>1745.6999999999998</v>
      </c>
      <c r="G27" s="32" t="e">
        <f>#REF!*E27</f>
        <v>#REF!</v>
      </c>
    </row>
    <row r="28" spans="1:7" ht="16.5" customHeight="1">
      <c r="A28" s="19" t="s">
        <v>52</v>
      </c>
      <c r="B28" s="21" t="s">
        <v>114</v>
      </c>
      <c r="C28" s="27" t="s">
        <v>63</v>
      </c>
      <c r="D28" s="6">
        <v>8</v>
      </c>
      <c r="E28" s="9">
        <v>305.17</v>
      </c>
      <c r="F28" s="10">
        <f t="shared" si="0"/>
        <v>2441.36</v>
      </c>
      <c r="G28" s="32" t="e">
        <f>#REF!*E28</f>
        <v>#REF!</v>
      </c>
    </row>
    <row r="29" spans="1:7" ht="16.5" customHeight="1">
      <c r="A29" s="19" t="s">
        <v>52</v>
      </c>
      <c r="B29" s="21" t="s">
        <v>118</v>
      </c>
      <c r="C29" s="27" t="s">
        <v>63</v>
      </c>
      <c r="D29" s="6">
        <v>10</v>
      </c>
      <c r="E29" s="9">
        <v>444.21</v>
      </c>
      <c r="F29" s="10">
        <f t="shared" ref="F29" si="3">E29*D29</f>
        <v>4442.0999999999995</v>
      </c>
      <c r="G29" s="32" t="e">
        <f>#REF!*E29</f>
        <v>#REF!</v>
      </c>
    </row>
    <row r="30" spans="1:7" ht="17.100000000000001" customHeight="1">
      <c r="A30" s="19" t="s">
        <v>52</v>
      </c>
      <c r="B30" s="21" t="s">
        <v>11</v>
      </c>
      <c r="C30" s="26" t="s">
        <v>66</v>
      </c>
      <c r="D30" s="6">
        <v>1</v>
      </c>
      <c r="E30" s="9">
        <v>80.239999999999995</v>
      </c>
      <c r="F30" s="10">
        <f t="shared" si="0"/>
        <v>80.239999999999995</v>
      </c>
      <c r="G30" s="32" t="e">
        <f>#REF!*E30</f>
        <v>#REF!</v>
      </c>
    </row>
    <row r="31" spans="1:7" ht="17.100000000000001" customHeight="1">
      <c r="A31" s="19" t="s">
        <v>52</v>
      </c>
      <c r="B31" s="21" t="s">
        <v>12</v>
      </c>
      <c r="C31" s="26" t="s">
        <v>66</v>
      </c>
      <c r="D31" s="6">
        <v>2</v>
      </c>
      <c r="E31" s="9">
        <v>93.23</v>
      </c>
      <c r="F31" s="10">
        <f t="shared" si="0"/>
        <v>186.46</v>
      </c>
      <c r="G31" s="32" t="e">
        <f>#REF!*E31</f>
        <v>#REF!</v>
      </c>
    </row>
    <row r="32" spans="1:7" ht="17.100000000000001" customHeight="1">
      <c r="A32" s="19" t="s">
        <v>52</v>
      </c>
      <c r="B32" s="21" t="s">
        <v>13</v>
      </c>
      <c r="C32" s="26" t="s">
        <v>66</v>
      </c>
      <c r="D32" s="6">
        <v>6</v>
      </c>
      <c r="E32" s="9">
        <v>75.06</v>
      </c>
      <c r="F32" s="10">
        <f t="shared" si="0"/>
        <v>450.36</v>
      </c>
      <c r="G32" s="32" t="e">
        <f>#REF!*E32</f>
        <v>#REF!</v>
      </c>
    </row>
    <row r="33" spans="1:7" ht="17.100000000000001" customHeight="1">
      <c r="A33" s="19" t="s">
        <v>52</v>
      </c>
      <c r="B33" s="21" t="s">
        <v>14</v>
      </c>
      <c r="C33" s="26" t="s">
        <v>64</v>
      </c>
      <c r="D33" s="6">
        <v>6</v>
      </c>
      <c r="E33" s="9">
        <v>65.06</v>
      </c>
      <c r="F33" s="10">
        <f t="shared" si="0"/>
        <v>390.36</v>
      </c>
      <c r="G33" s="32" t="e">
        <f>#REF!*E33</f>
        <v>#REF!</v>
      </c>
    </row>
    <row r="34" spans="1:7" ht="17.100000000000001" customHeight="1">
      <c r="A34" s="19" t="s">
        <v>52</v>
      </c>
      <c r="B34" s="21" t="s">
        <v>88</v>
      </c>
      <c r="C34" s="26" t="s">
        <v>90</v>
      </c>
      <c r="D34" s="6">
        <v>2</v>
      </c>
      <c r="E34" s="9">
        <f>6.8*1.18*(20)</f>
        <v>160.47999999999999</v>
      </c>
      <c r="F34" s="10">
        <f t="shared" si="0"/>
        <v>320.95999999999998</v>
      </c>
      <c r="G34" s="32" t="e">
        <f>#REF!*E34</f>
        <v>#REF!</v>
      </c>
    </row>
    <row r="35" spans="1:7" ht="17.100000000000001" customHeight="1">
      <c r="A35" s="19" t="s">
        <v>52</v>
      </c>
      <c r="B35" s="21" t="s">
        <v>89</v>
      </c>
      <c r="C35" s="26" t="s">
        <v>91</v>
      </c>
      <c r="D35" s="6">
        <v>13</v>
      </c>
      <c r="E35" s="9">
        <f>(21.19+31.95)*1.18</f>
        <v>62.705199999999998</v>
      </c>
      <c r="F35" s="10">
        <f t="shared" si="0"/>
        <v>815.16759999999999</v>
      </c>
      <c r="G35" s="32" t="e">
        <f>#REF!*E35</f>
        <v>#REF!</v>
      </c>
    </row>
    <row r="36" spans="1:7" ht="17.100000000000001" customHeight="1">
      <c r="A36" s="19" t="s">
        <v>52</v>
      </c>
      <c r="B36" s="21" t="s">
        <v>15</v>
      </c>
      <c r="C36" s="26" t="s">
        <v>62</v>
      </c>
      <c r="D36" s="6">
        <v>15</v>
      </c>
      <c r="E36" s="9">
        <f>317.42*1.18</f>
        <v>374.55560000000003</v>
      </c>
      <c r="F36" s="10">
        <f t="shared" si="0"/>
        <v>5618.3340000000007</v>
      </c>
      <c r="G36" s="32" t="e">
        <f>#REF!*E36</f>
        <v>#REF!</v>
      </c>
    </row>
    <row r="37" spans="1:7" ht="17.100000000000001" customHeight="1">
      <c r="A37" s="19" t="s">
        <v>52</v>
      </c>
      <c r="B37" s="21" t="s">
        <v>17</v>
      </c>
      <c r="C37" s="26" t="s">
        <v>67</v>
      </c>
      <c r="D37" s="6">
        <v>3</v>
      </c>
      <c r="E37" s="9">
        <v>232.46</v>
      </c>
      <c r="F37" s="10">
        <f t="shared" si="0"/>
        <v>697.38</v>
      </c>
      <c r="G37" s="32" t="e">
        <f>#REF!*E37</f>
        <v>#REF!</v>
      </c>
    </row>
    <row r="38" spans="1:7" ht="17.100000000000001" customHeight="1">
      <c r="A38" s="19" t="s">
        <v>52</v>
      </c>
      <c r="B38" s="21" t="s">
        <v>16</v>
      </c>
      <c r="C38" s="26" t="s">
        <v>67</v>
      </c>
      <c r="D38" s="6">
        <v>8</v>
      </c>
      <c r="E38" s="9">
        <v>51.92</v>
      </c>
      <c r="F38" s="10">
        <f t="shared" si="0"/>
        <v>415.36</v>
      </c>
      <c r="G38" s="32" t="e">
        <f>#REF!*E38</f>
        <v>#REF!</v>
      </c>
    </row>
    <row r="39" spans="1:7" ht="17.100000000000001" customHeight="1">
      <c r="A39" s="19" t="s">
        <v>52</v>
      </c>
      <c r="B39" s="23" t="s">
        <v>39</v>
      </c>
      <c r="C39" s="26" t="s">
        <v>68</v>
      </c>
      <c r="D39" s="6">
        <v>1</v>
      </c>
      <c r="E39" s="9">
        <v>689.6</v>
      </c>
      <c r="F39" s="10">
        <f t="shared" si="0"/>
        <v>689.6</v>
      </c>
      <c r="G39" s="32" t="e">
        <f>#REF!*E39</f>
        <v>#REF!</v>
      </c>
    </row>
    <row r="40" spans="1:7" ht="17.100000000000001" customHeight="1">
      <c r="A40" s="19" t="s">
        <v>52</v>
      </c>
      <c r="B40" s="21" t="s">
        <v>18</v>
      </c>
      <c r="C40" s="26" t="s">
        <v>72</v>
      </c>
      <c r="D40" s="6">
        <v>3</v>
      </c>
      <c r="E40" s="9">
        <v>506.3</v>
      </c>
      <c r="F40" s="10">
        <f t="shared" si="0"/>
        <v>1518.9</v>
      </c>
      <c r="G40" s="32" t="e">
        <f>#REF!*E40</f>
        <v>#REF!</v>
      </c>
    </row>
    <row r="41" spans="1:7" ht="17.100000000000001" customHeight="1">
      <c r="A41" s="19" t="s">
        <v>52</v>
      </c>
      <c r="B41" s="24" t="s">
        <v>19</v>
      </c>
      <c r="C41" s="26" t="s">
        <v>66</v>
      </c>
      <c r="D41" s="6">
        <v>90</v>
      </c>
      <c r="E41" s="9">
        <v>53.04</v>
      </c>
      <c r="F41" s="10">
        <f t="shared" ref="F41:F73" si="4">E41*D41</f>
        <v>4773.6000000000004</v>
      </c>
      <c r="G41" s="32" t="e">
        <f>#REF!*E41</f>
        <v>#REF!</v>
      </c>
    </row>
    <row r="42" spans="1:7" ht="17.100000000000001" customHeight="1">
      <c r="A42" s="19" t="s">
        <v>52</v>
      </c>
      <c r="B42" s="24" t="s">
        <v>56</v>
      </c>
      <c r="C42" s="26" t="s">
        <v>66</v>
      </c>
      <c r="D42" s="6">
        <v>4</v>
      </c>
      <c r="E42" s="9">
        <v>53.04</v>
      </c>
      <c r="F42" s="10">
        <f t="shared" si="4"/>
        <v>212.16</v>
      </c>
      <c r="G42" s="32" t="e">
        <f>#REF!*E42</f>
        <v>#REF!</v>
      </c>
    </row>
    <row r="43" spans="1:7" ht="17.100000000000001" customHeight="1">
      <c r="A43" s="19" t="s">
        <v>52</v>
      </c>
      <c r="B43" s="24" t="s">
        <v>57</v>
      </c>
      <c r="C43" s="26" t="s">
        <v>66</v>
      </c>
      <c r="D43" s="6">
        <v>2</v>
      </c>
      <c r="E43" s="9">
        <v>53.04</v>
      </c>
      <c r="F43" s="10">
        <f t="shared" si="4"/>
        <v>106.08</v>
      </c>
      <c r="G43" s="32" t="e">
        <f>#REF!*E43</f>
        <v>#REF!</v>
      </c>
    </row>
    <row r="44" spans="1:7" ht="17.100000000000001" customHeight="1">
      <c r="A44" s="19" t="s">
        <v>52</v>
      </c>
      <c r="B44" s="21" t="s">
        <v>42</v>
      </c>
      <c r="C44" s="26" t="s">
        <v>66</v>
      </c>
      <c r="D44" s="6">
        <v>22</v>
      </c>
      <c r="E44" s="9">
        <v>52.95</v>
      </c>
      <c r="F44" s="10">
        <f t="shared" si="4"/>
        <v>1164.9000000000001</v>
      </c>
      <c r="G44" s="32" t="e">
        <f>#REF!*E44</f>
        <v>#REF!</v>
      </c>
    </row>
    <row r="45" spans="1:7" ht="17.100000000000001" customHeight="1">
      <c r="A45" s="19" t="s">
        <v>52</v>
      </c>
      <c r="B45" s="21" t="s">
        <v>20</v>
      </c>
      <c r="C45" s="26" t="s">
        <v>62</v>
      </c>
      <c r="D45" s="6">
        <v>44</v>
      </c>
      <c r="E45" s="9">
        <f>((29.55+85.6)*1.18)/2</f>
        <v>67.938499999999991</v>
      </c>
      <c r="F45" s="10">
        <f t="shared" si="4"/>
        <v>2989.2939999999994</v>
      </c>
      <c r="G45" s="32" t="e">
        <f>#REF!*E45</f>
        <v>#REF!</v>
      </c>
    </row>
    <row r="46" spans="1:7" ht="17.100000000000001" customHeight="1">
      <c r="A46" s="19" t="s">
        <v>52</v>
      </c>
      <c r="B46" s="21" t="s">
        <v>21</v>
      </c>
      <c r="C46" s="26" t="s">
        <v>62</v>
      </c>
      <c r="D46" s="6">
        <v>16</v>
      </c>
      <c r="E46" s="9">
        <f>((20.51+68.95)*1.18)/2</f>
        <v>52.781400000000005</v>
      </c>
      <c r="F46" s="10">
        <f t="shared" si="4"/>
        <v>844.50240000000008</v>
      </c>
      <c r="G46" s="32" t="e">
        <f>#REF!*E46</f>
        <v>#REF!</v>
      </c>
    </row>
    <row r="47" spans="1:7" ht="17.100000000000001" customHeight="1">
      <c r="A47" s="19" t="s">
        <v>52</v>
      </c>
      <c r="B47" s="21" t="s">
        <v>22</v>
      </c>
      <c r="C47" s="26" t="s">
        <v>62</v>
      </c>
      <c r="D47" s="6">
        <v>10</v>
      </c>
      <c r="E47" s="9">
        <v>106.81</v>
      </c>
      <c r="F47" s="10">
        <f t="shared" si="4"/>
        <v>1068.0999999999999</v>
      </c>
      <c r="G47" s="32" t="e">
        <f>#REF!*E47</f>
        <v>#REF!</v>
      </c>
    </row>
    <row r="48" spans="1:7" ht="17.100000000000001" customHeight="1">
      <c r="A48" s="19" t="s">
        <v>52</v>
      </c>
      <c r="B48" s="1" t="s">
        <v>23</v>
      </c>
      <c r="C48" s="25" t="s">
        <v>62</v>
      </c>
      <c r="D48" s="6">
        <v>3</v>
      </c>
      <c r="E48" s="9">
        <v>93.22</v>
      </c>
      <c r="F48" s="10">
        <f t="shared" si="4"/>
        <v>279.65999999999997</v>
      </c>
      <c r="G48" s="32" t="e">
        <f>#REF!*E48</f>
        <v>#REF!</v>
      </c>
    </row>
    <row r="49" spans="1:7" ht="17.100000000000001" customHeight="1">
      <c r="A49" s="19" t="s">
        <v>52</v>
      </c>
      <c r="B49" s="21" t="s">
        <v>100</v>
      </c>
      <c r="C49" s="26" t="s">
        <v>66</v>
      </c>
      <c r="D49" s="6">
        <v>10</v>
      </c>
      <c r="E49" s="9">
        <f>13.64*1.18*10</f>
        <v>160.952</v>
      </c>
      <c r="F49" s="10">
        <f t="shared" si="4"/>
        <v>1609.52</v>
      </c>
      <c r="G49" s="32" t="e">
        <f>#REF!*E49</f>
        <v>#REF!</v>
      </c>
    </row>
    <row r="50" spans="1:7" ht="17.100000000000001" customHeight="1">
      <c r="A50" s="19" t="s">
        <v>52</v>
      </c>
      <c r="B50" s="21" t="s">
        <v>101</v>
      </c>
      <c r="C50" s="26" t="s">
        <v>66</v>
      </c>
      <c r="D50" s="6">
        <v>8</v>
      </c>
      <c r="E50" s="9">
        <f t="shared" ref="E50:E56" si="5">13.64*1.18*10</f>
        <v>160.952</v>
      </c>
      <c r="F50" s="10">
        <f t="shared" si="4"/>
        <v>1287.616</v>
      </c>
      <c r="G50" s="32" t="e">
        <f>#REF!*E50</f>
        <v>#REF!</v>
      </c>
    </row>
    <row r="51" spans="1:7" ht="17.100000000000001" customHeight="1">
      <c r="A51" s="19" t="s">
        <v>52</v>
      </c>
      <c r="B51" s="21" t="s">
        <v>102</v>
      </c>
      <c r="C51" s="26" t="s">
        <v>66</v>
      </c>
      <c r="D51" s="6">
        <v>8</v>
      </c>
      <c r="E51" s="9">
        <f t="shared" si="5"/>
        <v>160.952</v>
      </c>
      <c r="F51" s="10">
        <f t="shared" si="4"/>
        <v>1287.616</v>
      </c>
      <c r="G51" s="32" t="e">
        <f>#REF!*E51</f>
        <v>#REF!</v>
      </c>
    </row>
    <row r="52" spans="1:7" s="15" customFormat="1" ht="17.100000000000001" customHeight="1">
      <c r="A52" s="19" t="s">
        <v>52</v>
      </c>
      <c r="B52" s="21" t="s">
        <v>106</v>
      </c>
      <c r="C52" s="26" t="s">
        <v>66</v>
      </c>
      <c r="D52" s="3">
        <v>8</v>
      </c>
      <c r="E52" s="9">
        <f t="shared" si="5"/>
        <v>160.952</v>
      </c>
      <c r="F52" s="10">
        <f t="shared" si="4"/>
        <v>1287.616</v>
      </c>
      <c r="G52" s="32" t="e">
        <f>#REF!*E52</f>
        <v>#REF!</v>
      </c>
    </row>
    <row r="53" spans="1:7" ht="17.100000000000001" customHeight="1">
      <c r="A53" s="19" t="s">
        <v>52</v>
      </c>
      <c r="B53" s="21" t="s">
        <v>100</v>
      </c>
      <c r="C53" s="26" t="s">
        <v>66</v>
      </c>
      <c r="D53" s="3">
        <v>8</v>
      </c>
      <c r="E53" s="9">
        <f t="shared" si="5"/>
        <v>160.952</v>
      </c>
      <c r="F53" s="10">
        <f t="shared" si="4"/>
        <v>1287.616</v>
      </c>
      <c r="G53" s="32" t="e">
        <f>#REF!*E53</f>
        <v>#REF!</v>
      </c>
    </row>
    <row r="54" spans="1:7" s="15" customFormat="1" ht="17.100000000000001" customHeight="1">
      <c r="A54" s="19" t="s">
        <v>52</v>
      </c>
      <c r="B54" s="21" t="s">
        <v>103</v>
      </c>
      <c r="C54" s="26" t="s">
        <v>66</v>
      </c>
      <c r="D54" s="3">
        <v>8</v>
      </c>
      <c r="E54" s="9">
        <f t="shared" si="5"/>
        <v>160.952</v>
      </c>
      <c r="F54" s="10">
        <f t="shared" si="4"/>
        <v>1287.616</v>
      </c>
      <c r="G54" s="32" t="e">
        <f>#REF!*E54</f>
        <v>#REF!</v>
      </c>
    </row>
    <row r="55" spans="1:7" s="15" customFormat="1" ht="17.100000000000001" customHeight="1">
      <c r="A55" s="19" t="s">
        <v>52</v>
      </c>
      <c r="B55" s="21" t="s">
        <v>104</v>
      </c>
      <c r="C55" s="26" t="s">
        <v>66</v>
      </c>
      <c r="D55" s="3">
        <v>8</v>
      </c>
      <c r="E55" s="9">
        <f t="shared" si="5"/>
        <v>160.952</v>
      </c>
      <c r="F55" s="10">
        <f t="shared" si="4"/>
        <v>1287.616</v>
      </c>
      <c r="G55" s="32" t="e">
        <f>#REF!*E55</f>
        <v>#REF!</v>
      </c>
    </row>
    <row r="56" spans="1:7" s="15" customFormat="1" ht="17.100000000000001" customHeight="1">
      <c r="A56" s="19" t="s">
        <v>52</v>
      </c>
      <c r="B56" s="21" t="s">
        <v>105</v>
      </c>
      <c r="C56" s="26" t="s">
        <v>66</v>
      </c>
      <c r="D56" s="3">
        <v>8</v>
      </c>
      <c r="E56" s="9">
        <f t="shared" si="5"/>
        <v>160.952</v>
      </c>
      <c r="F56" s="10">
        <f t="shared" si="4"/>
        <v>1287.616</v>
      </c>
      <c r="G56" s="32" t="e">
        <f>#REF!*E56</f>
        <v>#REF!</v>
      </c>
    </row>
    <row r="57" spans="1:7" s="15" customFormat="1" ht="17.100000000000001" customHeight="1">
      <c r="A57" s="19" t="s">
        <v>53</v>
      </c>
      <c r="B57" s="2" t="s">
        <v>24</v>
      </c>
      <c r="C57" s="26" t="s">
        <v>70</v>
      </c>
      <c r="D57" s="6">
        <v>80</v>
      </c>
      <c r="E57" s="9">
        <v>211.59</v>
      </c>
      <c r="F57" s="10">
        <f t="shared" si="4"/>
        <v>16927.2</v>
      </c>
      <c r="G57" s="32" t="e">
        <f>#REF!*E57</f>
        <v>#REF!</v>
      </c>
    </row>
    <row r="58" spans="1:7" s="15" customFormat="1" ht="17.100000000000001" customHeight="1">
      <c r="A58" s="19" t="s">
        <v>53</v>
      </c>
      <c r="B58" s="2" t="s">
        <v>25</v>
      </c>
      <c r="C58" s="26" t="s">
        <v>70</v>
      </c>
      <c r="D58" s="6">
        <v>23</v>
      </c>
      <c r="E58" s="9">
        <v>250.6</v>
      </c>
      <c r="F58" s="10">
        <f t="shared" si="4"/>
        <v>5763.8</v>
      </c>
      <c r="G58" s="32" t="e">
        <f>#REF!*E58</f>
        <v>#REF!</v>
      </c>
    </row>
    <row r="59" spans="1:7" s="15" customFormat="1" ht="17.100000000000001" customHeight="1">
      <c r="A59" s="19" t="s">
        <v>53</v>
      </c>
      <c r="B59" s="2" t="s">
        <v>26</v>
      </c>
      <c r="C59" s="26" t="s">
        <v>70</v>
      </c>
      <c r="D59" s="6">
        <v>2</v>
      </c>
      <c r="E59" s="9">
        <v>308.89999999999998</v>
      </c>
      <c r="F59" s="10">
        <f t="shared" si="4"/>
        <v>617.79999999999995</v>
      </c>
      <c r="G59" s="32" t="e">
        <f>#REF!*E59</f>
        <v>#REF!</v>
      </c>
    </row>
    <row r="60" spans="1:7" s="15" customFormat="1" ht="17.100000000000001" customHeight="1">
      <c r="A60" s="19" t="s">
        <v>52</v>
      </c>
      <c r="B60" s="2" t="s">
        <v>27</v>
      </c>
      <c r="C60" s="26" t="s">
        <v>62</v>
      </c>
      <c r="D60" s="6">
        <v>20</v>
      </c>
      <c r="E60" s="9">
        <v>15</v>
      </c>
      <c r="F60" s="10">
        <f t="shared" si="4"/>
        <v>300</v>
      </c>
      <c r="G60" s="32" t="e">
        <f>#REF!*E60</f>
        <v>#REF!</v>
      </c>
    </row>
    <row r="61" spans="1:7" s="15" customFormat="1" ht="17.100000000000001" customHeight="1">
      <c r="A61" s="19" t="s">
        <v>52</v>
      </c>
      <c r="B61" s="2" t="s">
        <v>37</v>
      </c>
      <c r="C61" s="26" t="s">
        <v>70</v>
      </c>
      <c r="D61" s="6">
        <v>12</v>
      </c>
      <c r="E61" s="9">
        <v>1890</v>
      </c>
      <c r="F61" s="10">
        <f t="shared" si="4"/>
        <v>22680</v>
      </c>
      <c r="G61" s="32" t="e">
        <f>#REF!*E61</f>
        <v>#REF!</v>
      </c>
    </row>
    <row r="62" spans="1:7" s="15" customFormat="1" ht="17.100000000000001" customHeight="1">
      <c r="A62" s="19" t="s">
        <v>52</v>
      </c>
      <c r="B62" s="2" t="s">
        <v>28</v>
      </c>
      <c r="C62" s="26" t="s">
        <v>66</v>
      </c>
      <c r="D62" s="34">
        <v>2.5</v>
      </c>
      <c r="E62" s="9">
        <v>221.65</v>
      </c>
      <c r="F62" s="10">
        <f t="shared" si="4"/>
        <v>554.125</v>
      </c>
      <c r="G62" s="32" t="e">
        <f>#REF!*E62</f>
        <v>#REF!</v>
      </c>
    </row>
    <row r="63" spans="1:7" s="15" customFormat="1" ht="17.100000000000001" customHeight="1">
      <c r="A63" s="19" t="s">
        <v>52</v>
      </c>
      <c r="B63" s="2" t="s">
        <v>38</v>
      </c>
      <c r="C63" s="26" t="s">
        <v>62</v>
      </c>
      <c r="D63" s="6">
        <v>10</v>
      </c>
      <c r="E63" s="9">
        <v>156.15</v>
      </c>
      <c r="F63" s="10">
        <f t="shared" si="4"/>
        <v>1561.5</v>
      </c>
      <c r="G63" s="32" t="e">
        <f>#REF!*E63</f>
        <v>#REF!</v>
      </c>
    </row>
    <row r="64" spans="1:7" s="15" customFormat="1" ht="25.5">
      <c r="A64" s="19" t="s">
        <v>52</v>
      </c>
      <c r="B64" s="2" t="s">
        <v>58</v>
      </c>
      <c r="C64" s="26" t="s">
        <v>71</v>
      </c>
      <c r="D64" s="6">
        <v>5</v>
      </c>
      <c r="E64" s="9">
        <v>444.07</v>
      </c>
      <c r="F64" s="10">
        <f t="shared" si="4"/>
        <v>2220.35</v>
      </c>
      <c r="G64" s="32" t="e">
        <f>#REF!*E64</f>
        <v>#REF!</v>
      </c>
    </row>
    <row r="65" spans="1:7" s="15" customFormat="1" ht="15.75" customHeight="1">
      <c r="A65" s="19" t="s">
        <v>52</v>
      </c>
      <c r="B65" s="2" t="s">
        <v>29</v>
      </c>
      <c r="C65" s="26" t="s">
        <v>71</v>
      </c>
      <c r="D65" s="6">
        <v>18</v>
      </c>
      <c r="E65" s="9">
        <v>461.97</v>
      </c>
      <c r="F65" s="10">
        <f t="shared" si="4"/>
        <v>8315.4600000000009</v>
      </c>
      <c r="G65" s="32" t="e">
        <f>#REF!*E65</f>
        <v>#REF!</v>
      </c>
    </row>
    <row r="66" spans="1:7" s="15" customFormat="1" ht="15.75" customHeight="1">
      <c r="A66" s="19" t="s">
        <v>52</v>
      </c>
      <c r="B66" s="2" t="s">
        <v>30</v>
      </c>
      <c r="C66" s="26" t="s">
        <v>62</v>
      </c>
      <c r="D66" s="6">
        <v>25</v>
      </c>
      <c r="E66" s="9">
        <v>55.46</v>
      </c>
      <c r="F66" s="10">
        <f t="shared" si="4"/>
        <v>1386.5</v>
      </c>
      <c r="G66" s="32" t="e">
        <f>#REF!*E66</f>
        <v>#REF!</v>
      </c>
    </row>
    <row r="67" spans="1:7" s="15" customFormat="1" ht="15.75" customHeight="1">
      <c r="A67" s="19" t="s">
        <v>52</v>
      </c>
      <c r="B67" s="2" t="s">
        <v>116</v>
      </c>
      <c r="C67" s="26" t="s">
        <v>62</v>
      </c>
      <c r="D67" s="6">
        <v>17</v>
      </c>
      <c r="E67" s="9">
        <v>90.5</v>
      </c>
      <c r="F67" s="10">
        <f t="shared" ref="F67" si="6">E67*D67</f>
        <v>1538.5</v>
      </c>
      <c r="G67" s="32" t="e">
        <f>#REF!*E67</f>
        <v>#REF!</v>
      </c>
    </row>
    <row r="68" spans="1:7" s="15" customFormat="1" ht="15.75" customHeight="1">
      <c r="A68" s="19" t="s">
        <v>52</v>
      </c>
      <c r="B68" s="2" t="s">
        <v>31</v>
      </c>
      <c r="C68" s="26" t="s">
        <v>108</v>
      </c>
      <c r="D68" s="3">
        <v>5</v>
      </c>
      <c r="E68" s="9">
        <f>((6.87+32.95)*1.18)/2</f>
        <v>23.4938</v>
      </c>
      <c r="F68" s="10">
        <f>E69*D68</f>
        <v>209.42049999999998</v>
      </c>
      <c r="G68" s="32" t="e">
        <f>#REF!*E69</f>
        <v>#REF!</v>
      </c>
    </row>
    <row r="69" spans="1:7" s="15" customFormat="1" ht="15.75" customHeight="1">
      <c r="A69" s="19" t="s">
        <v>52</v>
      </c>
      <c r="B69" s="2" t="s">
        <v>32</v>
      </c>
      <c r="C69" s="26" t="s">
        <v>108</v>
      </c>
      <c r="D69" s="3">
        <v>5</v>
      </c>
      <c r="E69" s="9">
        <f>((14.49+56.5)*1.18)/2</f>
        <v>41.884099999999997</v>
      </c>
      <c r="F69" s="10">
        <f>E68*D69</f>
        <v>117.46899999999999</v>
      </c>
      <c r="G69" s="32" t="e">
        <f>#REF!*E68</f>
        <v>#REF!</v>
      </c>
    </row>
    <row r="70" spans="1:7" s="15" customFormat="1" ht="30" customHeight="1">
      <c r="A70" s="19" t="s">
        <v>52</v>
      </c>
      <c r="B70" s="2" t="s">
        <v>43</v>
      </c>
      <c r="C70" s="26" t="s">
        <v>72</v>
      </c>
      <c r="D70" s="3">
        <v>12</v>
      </c>
      <c r="E70" s="9">
        <v>350.6</v>
      </c>
      <c r="F70" s="10">
        <f t="shared" si="4"/>
        <v>4207.2000000000007</v>
      </c>
      <c r="G70" s="32" t="e">
        <f>#REF!*E70</f>
        <v>#REF!</v>
      </c>
    </row>
    <row r="71" spans="1:7" s="15" customFormat="1" ht="15.75" customHeight="1">
      <c r="A71" s="19" t="s">
        <v>52</v>
      </c>
      <c r="B71" s="2" t="s">
        <v>44</v>
      </c>
      <c r="C71" s="26" t="s">
        <v>62</v>
      </c>
      <c r="D71" s="3">
        <v>22</v>
      </c>
      <c r="E71" s="9">
        <f>((7.11+19.8)*1.18)</f>
        <v>31.753799999999998</v>
      </c>
      <c r="F71" s="10">
        <f t="shared" si="4"/>
        <v>698.58359999999993</v>
      </c>
      <c r="G71" s="32" t="e">
        <f>#REF!*E71</f>
        <v>#REF!</v>
      </c>
    </row>
    <row r="72" spans="1:7" ht="15.75" customHeight="1">
      <c r="A72" s="19" t="s">
        <v>52</v>
      </c>
      <c r="B72" s="2" t="s">
        <v>59</v>
      </c>
      <c r="C72" s="26" t="s">
        <v>69</v>
      </c>
      <c r="D72" s="3">
        <v>4</v>
      </c>
      <c r="E72" s="9">
        <v>152.63999999999999</v>
      </c>
      <c r="F72" s="10">
        <f t="shared" si="4"/>
        <v>610.55999999999995</v>
      </c>
      <c r="G72" s="32" t="e">
        <f>#REF!*E72</f>
        <v>#REF!</v>
      </c>
    </row>
    <row r="73" spans="1:7" ht="15.75" customHeight="1">
      <c r="A73" s="19" t="s">
        <v>52</v>
      </c>
      <c r="B73" s="2" t="s">
        <v>60</v>
      </c>
      <c r="C73" s="26" t="s">
        <v>69</v>
      </c>
      <c r="D73" s="3">
        <v>5</v>
      </c>
      <c r="E73" s="9">
        <v>152.63999999999999</v>
      </c>
      <c r="F73" s="10">
        <f t="shared" si="4"/>
        <v>763.19999999999993</v>
      </c>
      <c r="G73" s="32" t="e">
        <f>#REF!*E73</f>
        <v>#REF!</v>
      </c>
    </row>
    <row r="74" spans="1:7" ht="15.75" customHeight="1">
      <c r="A74" s="19" t="s">
        <v>52</v>
      </c>
      <c r="B74" s="2" t="s">
        <v>98</v>
      </c>
      <c r="C74" s="26" t="s">
        <v>62</v>
      </c>
      <c r="D74" s="3">
        <v>3</v>
      </c>
      <c r="E74" s="9">
        <f>11.3*1.18</f>
        <v>13.334</v>
      </c>
      <c r="F74" s="10">
        <f t="shared" ref="F74:F103" si="7">E74*D74</f>
        <v>40.001999999999995</v>
      </c>
      <c r="G74" s="32" t="e">
        <f>#REF!*E74</f>
        <v>#REF!</v>
      </c>
    </row>
    <row r="75" spans="1:7" ht="15.75" customHeight="1">
      <c r="A75" s="19" t="s">
        <v>52</v>
      </c>
      <c r="B75" s="4" t="s">
        <v>33</v>
      </c>
      <c r="C75" s="26" t="s">
        <v>73</v>
      </c>
      <c r="D75" s="3">
        <v>190</v>
      </c>
      <c r="E75" s="9">
        <v>116.82</v>
      </c>
      <c r="F75" s="10">
        <f t="shared" si="7"/>
        <v>22195.8</v>
      </c>
      <c r="G75" s="32" t="e">
        <f>#REF!*E75</f>
        <v>#REF!</v>
      </c>
    </row>
    <row r="76" spans="1:7" ht="15.75" customHeight="1">
      <c r="A76" s="19" t="s">
        <v>52</v>
      </c>
      <c r="B76" s="2" t="s">
        <v>36</v>
      </c>
      <c r="C76" s="27" t="s">
        <v>63</v>
      </c>
      <c r="D76" s="3">
        <v>2</v>
      </c>
      <c r="E76" s="9">
        <v>2650.6</v>
      </c>
      <c r="F76" s="10">
        <f t="shared" si="7"/>
        <v>5301.2</v>
      </c>
      <c r="G76" s="32" t="e">
        <f>#REF!*E76</f>
        <v>#REF!</v>
      </c>
    </row>
    <row r="77" spans="1:7" ht="15.75" customHeight="1">
      <c r="A77" s="19" t="s">
        <v>52</v>
      </c>
      <c r="B77" s="2" t="s">
        <v>34</v>
      </c>
      <c r="C77" s="26" t="s">
        <v>72</v>
      </c>
      <c r="D77" s="3">
        <v>4</v>
      </c>
      <c r="E77" s="9">
        <v>550</v>
      </c>
      <c r="F77" s="10">
        <f t="shared" si="7"/>
        <v>2200</v>
      </c>
      <c r="G77" s="32" t="e">
        <f>#REF!*E77</f>
        <v>#REF!</v>
      </c>
    </row>
    <row r="78" spans="1:7" ht="15.75" customHeight="1">
      <c r="A78" s="19" t="s">
        <v>52</v>
      </c>
      <c r="B78" s="2" t="s">
        <v>35</v>
      </c>
      <c r="C78" s="27" t="s">
        <v>63</v>
      </c>
      <c r="D78" s="3">
        <v>7</v>
      </c>
      <c r="E78" s="9">
        <v>3506</v>
      </c>
      <c r="F78" s="10">
        <f t="shared" si="7"/>
        <v>24542</v>
      </c>
      <c r="G78" s="32" t="e">
        <f>#REF!*E78</f>
        <v>#REF!</v>
      </c>
    </row>
    <row r="79" spans="1:7" ht="15.75" customHeight="1">
      <c r="A79" s="19" t="s">
        <v>52</v>
      </c>
      <c r="B79" s="2" t="s">
        <v>120</v>
      </c>
      <c r="C79" s="26" t="s">
        <v>62</v>
      </c>
      <c r="D79" s="3">
        <v>1500</v>
      </c>
      <c r="E79" s="9">
        <f>23.5*1.18</f>
        <v>27.729999999999997</v>
      </c>
      <c r="F79" s="10">
        <f t="shared" si="7"/>
        <v>41594.999999999993</v>
      </c>
      <c r="G79" s="32"/>
    </row>
    <row r="80" spans="1:7" ht="15.75" customHeight="1">
      <c r="A80" s="19" t="s">
        <v>52</v>
      </c>
      <c r="B80" s="4" t="s">
        <v>4</v>
      </c>
      <c r="C80" s="26" t="s">
        <v>62</v>
      </c>
      <c r="D80" s="3">
        <v>5</v>
      </c>
      <c r="E80" s="9">
        <v>44.71</v>
      </c>
      <c r="F80" s="10">
        <f t="shared" si="7"/>
        <v>223.55</v>
      </c>
      <c r="G80" s="32" t="e">
        <f>#REF!*E80</f>
        <v>#REF!</v>
      </c>
    </row>
    <row r="81" spans="1:7" ht="15.75" customHeight="1">
      <c r="A81" s="19" t="s">
        <v>52</v>
      </c>
      <c r="B81" s="4" t="s">
        <v>119</v>
      </c>
      <c r="C81" s="26" t="s">
        <v>62</v>
      </c>
      <c r="D81" s="3">
        <v>15</v>
      </c>
      <c r="E81" s="9">
        <f>52.65*1.18</f>
        <v>62.126999999999995</v>
      </c>
      <c r="F81" s="10">
        <f t="shared" si="7"/>
        <v>931.90499999999997</v>
      </c>
      <c r="G81" s="32"/>
    </row>
    <row r="82" spans="1:7" ht="15.75" customHeight="1">
      <c r="A82" s="19" t="s">
        <v>52</v>
      </c>
      <c r="B82" s="2" t="s">
        <v>109</v>
      </c>
      <c r="C82" s="26" t="s">
        <v>62</v>
      </c>
      <c r="D82" s="3">
        <v>9</v>
      </c>
      <c r="E82" s="33">
        <v>82.71</v>
      </c>
      <c r="F82" s="10">
        <f t="shared" si="7"/>
        <v>744.39</v>
      </c>
      <c r="G82" s="32"/>
    </row>
    <row r="83" spans="1:7" ht="15.75" customHeight="1">
      <c r="A83" s="19" t="s">
        <v>52</v>
      </c>
      <c r="B83" s="2" t="s">
        <v>79</v>
      </c>
      <c r="C83" s="26" t="s">
        <v>62</v>
      </c>
      <c r="D83" s="3">
        <v>1</v>
      </c>
      <c r="E83" s="31">
        <v>7581</v>
      </c>
      <c r="F83" s="10">
        <f t="shared" si="7"/>
        <v>7581</v>
      </c>
      <c r="G83" s="32" t="e">
        <f>#REF!*E83</f>
        <v>#REF!</v>
      </c>
    </row>
    <row r="84" spans="1:7" ht="15.75" customHeight="1">
      <c r="A84" s="19" t="s">
        <v>52</v>
      </c>
      <c r="B84" s="2" t="s">
        <v>80</v>
      </c>
      <c r="C84" s="26" t="s">
        <v>62</v>
      </c>
      <c r="D84" s="3">
        <v>1</v>
      </c>
      <c r="E84" s="31">
        <v>7581</v>
      </c>
      <c r="F84" s="10">
        <f t="shared" si="7"/>
        <v>7581</v>
      </c>
      <c r="G84" s="32" t="e">
        <f>#REF!*E84</f>
        <v>#REF!</v>
      </c>
    </row>
    <row r="85" spans="1:7" ht="15.75" customHeight="1">
      <c r="A85" s="19" t="s">
        <v>52</v>
      </c>
      <c r="B85" s="2" t="s">
        <v>5</v>
      </c>
      <c r="C85" s="26" t="s">
        <v>62</v>
      </c>
      <c r="D85" s="3">
        <v>3</v>
      </c>
      <c r="E85" s="9">
        <v>6382</v>
      </c>
      <c r="F85" s="10">
        <f t="shared" si="7"/>
        <v>19146</v>
      </c>
      <c r="G85" s="32" t="e">
        <f>#REF!*E85</f>
        <v>#REF!</v>
      </c>
    </row>
    <row r="86" spans="1:7" ht="15.75" customHeight="1">
      <c r="A86" s="19" t="s">
        <v>52</v>
      </c>
      <c r="B86" s="2" t="s">
        <v>6</v>
      </c>
      <c r="C86" s="26" t="s">
        <v>62</v>
      </c>
      <c r="D86" s="3">
        <v>4</v>
      </c>
      <c r="E86" s="9">
        <f>5400*1.18</f>
        <v>6372</v>
      </c>
      <c r="F86" s="10">
        <f t="shared" si="7"/>
        <v>25488</v>
      </c>
      <c r="G86" s="32" t="e">
        <f>#REF!*E86</f>
        <v>#REF!</v>
      </c>
    </row>
    <row r="87" spans="1:7" ht="15.75" customHeight="1">
      <c r="A87" s="19" t="s">
        <v>52</v>
      </c>
      <c r="B87" s="2" t="s">
        <v>81</v>
      </c>
      <c r="C87" s="26" t="s">
        <v>62</v>
      </c>
      <c r="D87" s="3">
        <v>1</v>
      </c>
      <c r="E87" s="9">
        <v>7984.6</v>
      </c>
      <c r="F87" s="10">
        <f t="shared" si="7"/>
        <v>7984.6</v>
      </c>
      <c r="G87" s="32" t="e">
        <f>#REF!*E87</f>
        <v>#REF!</v>
      </c>
    </row>
    <row r="88" spans="1:7" ht="15.75" customHeight="1">
      <c r="A88" s="19" t="s">
        <v>52</v>
      </c>
      <c r="B88" s="2" t="s">
        <v>82</v>
      </c>
      <c r="C88" s="26" t="s">
        <v>62</v>
      </c>
      <c r="D88" s="3">
        <v>2</v>
      </c>
      <c r="E88" s="10">
        <f>8596*1.18</f>
        <v>10143.279999999999</v>
      </c>
      <c r="F88" s="10">
        <f t="shared" si="7"/>
        <v>20286.559999999998</v>
      </c>
      <c r="G88" s="32" t="e">
        <f>#REF!*E88</f>
        <v>#REF!</v>
      </c>
    </row>
    <row r="89" spans="1:7" ht="15.75" customHeight="1">
      <c r="A89" s="19" t="s">
        <v>52</v>
      </c>
      <c r="B89" s="2" t="s">
        <v>83</v>
      </c>
      <c r="C89" s="26" t="s">
        <v>62</v>
      </c>
      <c r="D89" s="3">
        <v>2</v>
      </c>
      <c r="E89" s="10">
        <f t="shared" ref="E89:E90" si="8">8596*1.18</f>
        <v>10143.279999999999</v>
      </c>
      <c r="F89" s="10">
        <f t="shared" si="7"/>
        <v>20286.559999999998</v>
      </c>
      <c r="G89" s="32" t="e">
        <f>#REF!*E89</f>
        <v>#REF!</v>
      </c>
    </row>
    <row r="90" spans="1:7" ht="15.75" customHeight="1">
      <c r="A90" s="19" t="s">
        <v>52</v>
      </c>
      <c r="B90" s="2" t="s">
        <v>84</v>
      </c>
      <c r="C90" s="26" t="s">
        <v>62</v>
      </c>
      <c r="D90" s="3">
        <v>1</v>
      </c>
      <c r="E90" s="10">
        <f t="shared" si="8"/>
        <v>10143.279999999999</v>
      </c>
      <c r="F90" s="10">
        <f t="shared" si="7"/>
        <v>10143.279999999999</v>
      </c>
      <c r="G90" s="32" t="e">
        <f>#REF!*E90</f>
        <v>#REF!</v>
      </c>
    </row>
    <row r="91" spans="1:7" ht="15.75" customHeight="1">
      <c r="A91" s="19" t="s">
        <v>52</v>
      </c>
      <c r="B91" s="2" t="s">
        <v>85</v>
      </c>
      <c r="C91" s="26" t="s">
        <v>62</v>
      </c>
      <c r="D91" s="3">
        <v>2</v>
      </c>
      <c r="E91" s="10">
        <v>6997</v>
      </c>
      <c r="F91" s="10">
        <f t="shared" si="7"/>
        <v>13994</v>
      </c>
      <c r="G91" s="32" t="e">
        <f>#REF!*E91</f>
        <v>#REF!</v>
      </c>
    </row>
    <row r="92" spans="1:7" ht="15.75" customHeight="1">
      <c r="A92" s="19" t="s">
        <v>52</v>
      </c>
      <c r="B92" s="2" t="s">
        <v>86</v>
      </c>
      <c r="C92" s="26" t="s">
        <v>62</v>
      </c>
      <c r="D92" s="3">
        <v>3</v>
      </c>
      <c r="E92" s="10">
        <v>6997</v>
      </c>
      <c r="F92" s="10">
        <f t="shared" si="7"/>
        <v>20991</v>
      </c>
      <c r="G92" s="32" t="e">
        <f>#REF!*E92</f>
        <v>#REF!</v>
      </c>
    </row>
    <row r="93" spans="1:7" ht="15.75" customHeight="1">
      <c r="A93" s="19" t="s">
        <v>52</v>
      </c>
      <c r="B93" s="2" t="s">
        <v>87</v>
      </c>
      <c r="C93" s="26" t="s">
        <v>62</v>
      </c>
      <c r="D93" s="3">
        <v>2</v>
      </c>
      <c r="E93" s="10">
        <v>6997</v>
      </c>
      <c r="F93" s="10">
        <f t="shared" si="7"/>
        <v>13994</v>
      </c>
      <c r="G93" s="32" t="e">
        <f>#REF!*E93</f>
        <v>#REF!</v>
      </c>
    </row>
    <row r="94" spans="1:7" ht="15.75" customHeight="1">
      <c r="A94" s="19" t="s">
        <v>52</v>
      </c>
      <c r="B94" s="2" t="s">
        <v>92</v>
      </c>
      <c r="C94" s="26" t="s">
        <v>62</v>
      </c>
      <c r="D94" s="3">
        <v>7</v>
      </c>
      <c r="E94" s="10">
        <v>6858</v>
      </c>
      <c r="F94" s="10">
        <f t="shared" si="7"/>
        <v>48006</v>
      </c>
      <c r="G94" s="32" t="e">
        <f>#REF!*E94</f>
        <v>#REF!</v>
      </c>
    </row>
    <row r="95" spans="1:7" ht="12.75">
      <c r="A95" s="19" t="s">
        <v>52</v>
      </c>
      <c r="B95" s="2" t="s">
        <v>93</v>
      </c>
      <c r="C95" s="26" t="s">
        <v>62</v>
      </c>
      <c r="D95" s="3">
        <v>7</v>
      </c>
      <c r="E95" s="10">
        <v>7261</v>
      </c>
      <c r="F95" s="10">
        <f t="shared" si="7"/>
        <v>50827</v>
      </c>
      <c r="G95" s="32" t="e">
        <f>#REF!*E95</f>
        <v>#REF!</v>
      </c>
    </row>
    <row r="96" spans="1:7" ht="15.75" customHeight="1">
      <c r="A96" s="19" t="s">
        <v>52</v>
      </c>
      <c r="B96" s="2" t="s">
        <v>94</v>
      </c>
      <c r="C96" s="26" t="s">
        <v>62</v>
      </c>
      <c r="D96" s="3">
        <v>9</v>
      </c>
      <c r="E96" s="10">
        <v>7261</v>
      </c>
      <c r="F96" s="10">
        <f t="shared" si="7"/>
        <v>65349</v>
      </c>
      <c r="G96" s="32" t="e">
        <f>#REF!*E96</f>
        <v>#REF!</v>
      </c>
    </row>
    <row r="97" spans="1:7" ht="15.75" customHeight="1">
      <c r="A97" s="19" t="s">
        <v>52</v>
      </c>
      <c r="B97" s="2" t="s">
        <v>95</v>
      </c>
      <c r="C97" s="26" t="s">
        <v>62</v>
      </c>
      <c r="D97" s="3">
        <v>8</v>
      </c>
      <c r="E97" s="10">
        <v>7261</v>
      </c>
      <c r="F97" s="10">
        <f t="shared" si="7"/>
        <v>58088</v>
      </c>
      <c r="G97" s="32" t="e">
        <f>#REF!*E97</f>
        <v>#REF!</v>
      </c>
    </row>
    <row r="98" spans="1:7" ht="15.75" customHeight="1">
      <c r="A98" s="19" t="s">
        <v>52</v>
      </c>
      <c r="B98" s="28" t="s">
        <v>74</v>
      </c>
      <c r="C98" s="26" t="s">
        <v>62</v>
      </c>
      <c r="D98" s="3">
        <v>6</v>
      </c>
      <c r="E98" s="10">
        <f>4460*1.18</f>
        <v>5262.7999999999993</v>
      </c>
      <c r="F98" s="10">
        <f t="shared" si="7"/>
        <v>31576.799999999996</v>
      </c>
      <c r="G98" s="32" t="e">
        <f>#REF!*E98</f>
        <v>#REF!</v>
      </c>
    </row>
    <row r="99" spans="1:7" ht="15.75" customHeight="1">
      <c r="A99" s="19" t="s">
        <v>52</v>
      </c>
      <c r="B99" s="28" t="s">
        <v>75</v>
      </c>
      <c r="C99" s="26" t="s">
        <v>62</v>
      </c>
      <c r="D99" s="3">
        <v>5</v>
      </c>
      <c r="E99" s="10">
        <f>5121.6*1.18</f>
        <v>6043.4880000000003</v>
      </c>
      <c r="F99" s="10">
        <f t="shared" si="7"/>
        <v>30217.440000000002</v>
      </c>
      <c r="G99" s="32" t="e">
        <f>#REF!*E99</f>
        <v>#REF!</v>
      </c>
    </row>
    <row r="100" spans="1:7" ht="15.75" customHeight="1">
      <c r="A100" s="19" t="s">
        <v>52</v>
      </c>
      <c r="B100" s="28" t="s">
        <v>76</v>
      </c>
      <c r="C100" s="26" t="s">
        <v>62</v>
      </c>
      <c r="D100" s="3">
        <v>9</v>
      </c>
      <c r="E100" s="10">
        <f>9613*1.18</f>
        <v>11343.34</v>
      </c>
      <c r="F100" s="10">
        <f t="shared" si="7"/>
        <v>102090.06</v>
      </c>
      <c r="G100" s="32" t="e">
        <f>#REF!*E100</f>
        <v>#REF!</v>
      </c>
    </row>
    <row r="101" spans="1:7" ht="15.75" customHeight="1">
      <c r="A101" s="19" t="s">
        <v>52</v>
      </c>
      <c r="B101" s="28" t="s">
        <v>77</v>
      </c>
      <c r="C101" s="26" t="s">
        <v>62</v>
      </c>
      <c r="D101" s="3">
        <v>9</v>
      </c>
      <c r="E101" s="10">
        <f t="shared" ref="E101:E102" si="9">9613*1.18</f>
        <v>11343.34</v>
      </c>
      <c r="F101" s="10">
        <f t="shared" si="7"/>
        <v>102090.06</v>
      </c>
      <c r="G101" s="32" t="e">
        <f>#REF!*E101</f>
        <v>#REF!</v>
      </c>
    </row>
    <row r="102" spans="1:7" ht="15.75" customHeight="1">
      <c r="A102" s="19" t="s">
        <v>52</v>
      </c>
      <c r="B102" s="28" t="s">
        <v>78</v>
      </c>
      <c r="C102" s="26" t="s">
        <v>62</v>
      </c>
      <c r="D102" s="3">
        <v>9</v>
      </c>
      <c r="E102" s="10">
        <f t="shared" si="9"/>
        <v>11343.34</v>
      </c>
      <c r="F102" s="10">
        <f t="shared" si="7"/>
        <v>102090.06</v>
      </c>
      <c r="G102" s="32" t="e">
        <f>#REF!*E102</f>
        <v>#REF!</v>
      </c>
    </row>
    <row r="103" spans="1:7" ht="15.75" customHeight="1">
      <c r="A103" s="19" t="s">
        <v>52</v>
      </c>
      <c r="B103" s="28" t="s">
        <v>110</v>
      </c>
      <c r="C103" s="26" t="s">
        <v>62</v>
      </c>
      <c r="D103" s="3">
        <v>7</v>
      </c>
      <c r="E103" s="10">
        <f>119.95*1.18</f>
        <v>141.541</v>
      </c>
      <c r="F103" s="10">
        <f t="shared" si="7"/>
        <v>990.78700000000003</v>
      </c>
      <c r="G103" s="32"/>
    </row>
    <row r="104" spans="1:7" ht="45" customHeight="1">
      <c r="A104" s="38" t="s">
        <v>54</v>
      </c>
      <c r="B104" s="39"/>
      <c r="C104" s="29"/>
      <c r="D104" s="29"/>
      <c r="E104" s="29"/>
      <c r="F104" s="17">
        <f>SUM(F8:F103)</f>
        <v>1007624.8557000002</v>
      </c>
      <c r="G104" s="17" t="e">
        <f>SUM(G10:G102)</f>
        <v>#REF!</v>
      </c>
    </row>
  </sheetData>
  <mergeCells count="4">
    <mergeCell ref="A2:E2"/>
    <mergeCell ref="A3:E3"/>
    <mergeCell ref="A5:E5"/>
    <mergeCell ref="A104:B104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2015</vt:lpstr>
      <vt:lpstr>'Junio 2015'!Área_de_impresión</vt:lpstr>
      <vt:lpstr>'Junio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2015-06-29T13:14:59Z</cp:lastPrinted>
  <dcterms:created xsi:type="dcterms:W3CDTF">2008-09-18T14:46:52Z</dcterms:created>
  <dcterms:modified xsi:type="dcterms:W3CDTF">2015-10-16T16:07:54Z</dcterms:modified>
</cp:coreProperties>
</file>