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7\Septiembre\"/>
    </mc:Choice>
  </mc:AlternateContent>
  <bookViews>
    <workbookView xWindow="240" yWindow="60" windowWidth="15600" windowHeight="11760" tabRatio="475"/>
  </bookViews>
  <sheets>
    <sheet name="9-2017" sheetId="200" r:id="rId1"/>
  </sheets>
  <definedNames>
    <definedName name="_xlnm.Print_Area" localSheetId="0">'9-2017'!$B$1:$F$113</definedName>
    <definedName name="ddd" localSheetId="0">#REF!</definedName>
    <definedName name="ddd">#REF!</definedName>
    <definedName name="dddd" localSheetId="0">#REF!</definedName>
    <definedName name="dddd">#REF!</definedName>
    <definedName name="deeere" localSheetId="0">#REF!</definedName>
    <definedName name="deeere">#REF!</definedName>
    <definedName name="eee">#REF!</definedName>
    <definedName name="MyExchangeRate" localSheetId="0">#REF!</definedName>
    <definedName name="MyExchangeRate">#REF!</definedName>
    <definedName name="_xlnm.Print_Titles" localSheetId="0">'9-2017'!$1:$5</definedName>
  </definedNames>
  <calcPr calcId="152511"/>
</workbook>
</file>

<file path=xl/calcChain.xml><?xml version="1.0" encoding="utf-8"?>
<calcChain xmlns="http://schemas.openxmlformats.org/spreadsheetml/2006/main">
  <c r="F6" i="200" l="1"/>
  <c r="F7" i="200"/>
  <c r="F8" i="200"/>
  <c r="F9" i="200"/>
  <c r="F10" i="200"/>
  <c r="F11" i="200"/>
  <c r="F12" i="200"/>
  <c r="F13" i="200"/>
  <c r="F14" i="200"/>
  <c r="F15" i="200"/>
  <c r="F16" i="200"/>
  <c r="F17" i="200"/>
  <c r="F18" i="200"/>
  <c r="F19" i="200"/>
  <c r="F20" i="200"/>
  <c r="F21" i="200"/>
  <c r="F22" i="200"/>
  <c r="F23" i="200"/>
  <c r="F24" i="200"/>
  <c r="E25" i="200"/>
  <c r="F25" i="200" s="1"/>
  <c r="F26" i="200"/>
  <c r="F27" i="200"/>
  <c r="F28" i="200"/>
  <c r="F29" i="200"/>
  <c r="E30" i="200"/>
  <c r="F30" i="200" s="1"/>
  <c r="F31" i="200"/>
  <c r="F32" i="200"/>
  <c r="F33" i="200"/>
  <c r="F34" i="200"/>
  <c r="F35" i="200"/>
  <c r="N35" i="200"/>
  <c r="F36" i="200"/>
  <c r="F37" i="200"/>
  <c r="F38" i="200"/>
  <c r="F39" i="200"/>
  <c r="F40" i="200"/>
  <c r="F41" i="200"/>
  <c r="F42" i="200"/>
  <c r="F43" i="200"/>
  <c r="F44" i="200"/>
  <c r="F45" i="200"/>
  <c r="E46" i="200"/>
  <c r="F46" i="200" s="1"/>
  <c r="E47" i="200"/>
  <c r="F47" i="200" s="1"/>
  <c r="E48" i="200"/>
  <c r="F48" i="200" s="1"/>
  <c r="F49" i="200"/>
  <c r="F50" i="200"/>
  <c r="F51" i="200"/>
  <c r="F52" i="200"/>
  <c r="F53" i="200"/>
  <c r="F54" i="200"/>
  <c r="F55" i="200"/>
  <c r="F56" i="200"/>
  <c r="F57" i="200"/>
  <c r="F58" i="200"/>
  <c r="F59" i="200"/>
  <c r="F60" i="200"/>
  <c r="F61" i="200"/>
  <c r="F62" i="200"/>
  <c r="F63" i="200"/>
  <c r="F64" i="200"/>
  <c r="F65" i="200"/>
  <c r="F66" i="200"/>
  <c r="E67" i="200"/>
  <c r="F67" i="200" s="1"/>
  <c r="F68" i="200"/>
  <c r="F69" i="200"/>
  <c r="F70" i="200"/>
  <c r="F71" i="200"/>
  <c r="F72" i="200"/>
  <c r="F73" i="200"/>
  <c r="F74" i="200"/>
  <c r="F75" i="200"/>
  <c r="F76" i="200"/>
  <c r="F77" i="200"/>
  <c r="E90" i="200" l="1"/>
  <c r="F90" i="200" s="1"/>
  <c r="E89" i="200"/>
  <c r="F89" i="200" s="1"/>
  <c r="F78" i="200" l="1"/>
  <c r="F79" i="200"/>
  <c r="F88" i="200"/>
  <c r="F80" i="200"/>
  <c r="F81" i="200"/>
  <c r="F82" i="200"/>
  <c r="F83" i="200"/>
  <c r="F84" i="200"/>
  <c r="E96" i="200"/>
  <c r="E97" i="200"/>
  <c r="E95" i="200"/>
  <c r="E98" i="200"/>
  <c r="E94" i="200"/>
  <c r="E92" i="200"/>
  <c r="E91" i="200"/>
  <c r="F91" i="200" s="1"/>
  <c r="E93" i="200"/>
  <c r="F85" i="200" l="1"/>
  <c r="F96" i="200"/>
  <c r="F95" i="200"/>
  <c r="F94" i="200"/>
  <c r="F86" i="200"/>
  <c r="F93" i="200"/>
  <c r="F97" i="200"/>
  <c r="F98" i="200"/>
  <c r="F87" i="200"/>
  <c r="F92" i="200"/>
  <c r="F99" i="200" l="1"/>
</calcChain>
</file>

<file path=xl/sharedStrings.xml><?xml version="1.0" encoding="utf-8"?>
<sst xmlns="http://schemas.openxmlformats.org/spreadsheetml/2006/main" count="106" uniqueCount="106">
  <si>
    <t>Carpetas p/Documentos 3 Argollas 2´´</t>
  </si>
  <si>
    <t>Carpetas p/Documentos 3 Argollas 3´´</t>
  </si>
  <si>
    <t>Dispensador de cinta pegante</t>
  </si>
  <si>
    <t>Tablilla de madera (clipboard) 9 x 12</t>
  </si>
  <si>
    <t>Tóner 49A, impresora HP 1320tn</t>
  </si>
  <si>
    <t>Tóner 64A, impresora HP P4515tn</t>
  </si>
  <si>
    <t>Cinta adhesiva</t>
  </si>
  <si>
    <t>Clip 33mm</t>
  </si>
  <si>
    <t>Clip 50mm</t>
  </si>
  <si>
    <t>DVD</t>
  </si>
  <si>
    <t>Ganchos p/Folder</t>
  </si>
  <si>
    <t>Grapadora</t>
  </si>
  <si>
    <t>Grapas pequeñas</t>
  </si>
  <si>
    <t>Grapas grandes</t>
  </si>
  <si>
    <t>Label para CD</t>
  </si>
  <si>
    <t>Lapiceros Azul</t>
  </si>
  <si>
    <t>Libretas Rayadas Peq. 5 x 8</t>
  </si>
  <si>
    <t>Libro Banco 4 columnas</t>
  </si>
  <si>
    <t>Libro Record 300 paginas</t>
  </si>
  <si>
    <t>Papel Bond 8 1/2 x 11</t>
  </si>
  <si>
    <t>Papel Bond 8 1/2 x 14</t>
  </si>
  <si>
    <t>Papel Sumadora</t>
  </si>
  <si>
    <t>Pega Stick 40gr</t>
  </si>
  <si>
    <t>Pergaminos transparente</t>
  </si>
  <si>
    <t>Porta Clips</t>
  </si>
  <si>
    <t>Post-It 1 1/2 x 2</t>
  </si>
  <si>
    <t>Post-It 3 x 3</t>
  </si>
  <si>
    <t xml:space="preserve">Separador 3 hoyos </t>
  </si>
  <si>
    <t>Sobre para CD</t>
  </si>
  <si>
    <t>Sobre #10 con timbrado DIGEIG</t>
  </si>
  <si>
    <t>Perforadora de 2 hoyos</t>
  </si>
  <si>
    <t>Label 2´´ x 4´´ p/s manila, ML-1000</t>
  </si>
  <si>
    <t>Espirales Encuadernación 14mm</t>
  </si>
  <si>
    <t>Espirales Encuadernación 20mm</t>
  </si>
  <si>
    <t>Lápiz Carbón</t>
  </si>
  <si>
    <t>Regla Plástica 12´´</t>
  </si>
  <si>
    <t>Dirección General de Ética e Integridad Gubernamental</t>
  </si>
  <si>
    <t>Espirales Encuadernacion 10mm</t>
  </si>
  <si>
    <t>PRECIO UNITARIO RD$</t>
  </si>
  <si>
    <t>TOTAL GENERAL RD$</t>
  </si>
  <si>
    <t>Lapiceros Negro</t>
  </si>
  <si>
    <t>Resaltadores Amarillo</t>
  </si>
  <si>
    <t>Resaltadores Azul</t>
  </si>
  <si>
    <t>Tóner 05A CE505A Negro</t>
  </si>
  <si>
    <t>Tóner 05A CE505D Negro</t>
  </si>
  <si>
    <t>Tóner 504, Serial CE252A</t>
  </si>
  <si>
    <t>Tóner 504, Serial CE253A</t>
  </si>
  <si>
    <t>Tóner 305, Serial CE411A</t>
  </si>
  <si>
    <t>Tóner 305, Serial CE412A</t>
  </si>
  <si>
    <t>Tóner 305, Serial CE413A</t>
  </si>
  <si>
    <t>Goma de Borrar</t>
  </si>
  <si>
    <t>Gomitas</t>
  </si>
  <si>
    <t>Tóner 304, Serial CC530A</t>
  </si>
  <si>
    <t>Tóner 304, Serial CC531A</t>
  </si>
  <si>
    <t>Tóner 304, Serial CC532A</t>
  </si>
  <si>
    <t>Tóner 304, Serial CC533A</t>
  </si>
  <si>
    <t>CD</t>
  </si>
  <si>
    <t>Cera para dedos (separa hojas)</t>
  </si>
  <si>
    <t>Sacapunta</t>
  </si>
  <si>
    <t>Folders 8 1/2 x 14</t>
  </si>
  <si>
    <t>Marcador Negro para Pizarra</t>
  </si>
  <si>
    <t>Marcador Rojo para Pizarra</t>
  </si>
  <si>
    <t>Marcador Verde para Pizarra</t>
  </si>
  <si>
    <t>Marcador Rojo Permanente</t>
  </si>
  <si>
    <t>Marcador Azul Permanente</t>
  </si>
  <si>
    <t>Marcador Azul para Pizarra</t>
  </si>
  <si>
    <t>Corrector Liquido Blanco</t>
  </si>
  <si>
    <t>Cartonite en blanco 8 1/2 x 11</t>
  </si>
  <si>
    <t>Bandeja plasticas Horizontal</t>
  </si>
  <si>
    <t xml:space="preserve">Péndales 8 1/2 x 11 </t>
  </si>
  <si>
    <t xml:space="preserve">Folders 8 1/2 x 11 </t>
  </si>
  <si>
    <t>Porta Lapiz</t>
  </si>
  <si>
    <t>Cinta adhesiva doble cara</t>
  </si>
  <si>
    <t>Tóner 305, Serial CE410A</t>
  </si>
  <si>
    <t>FECHA DE ADQUISICION / REGISTRO</t>
  </si>
  <si>
    <t>BREVE DESCRIPCION DEL BIEN</t>
  </si>
  <si>
    <t>****OBSERVACION****</t>
  </si>
  <si>
    <t>VALORES RD$</t>
  </si>
  <si>
    <t>EXISTENCIA</t>
  </si>
  <si>
    <t>Carpetas con Logo DIGEIG</t>
  </si>
  <si>
    <t>Carpetas p/Documentos 3 Argollas 1´´</t>
  </si>
  <si>
    <t>Ganchos Billeteros 15 mm´</t>
  </si>
  <si>
    <t>Ganchos Billeteros 22 mm</t>
  </si>
  <si>
    <t>Ganchos Billeteros 41 mm</t>
  </si>
  <si>
    <t>Ganchos Billeteros 51 mm</t>
  </si>
  <si>
    <t>Marcador Negro Permanente</t>
  </si>
  <si>
    <t>Lapiceros Rojo</t>
  </si>
  <si>
    <t>Ganchos Billeteros 25 mm</t>
  </si>
  <si>
    <t>Tóner 504, Serial CE250A</t>
  </si>
  <si>
    <t>Tóner 504, Serial CE251A</t>
  </si>
  <si>
    <t>Sr. Angel López</t>
  </si>
  <si>
    <t>Auxiliar Administrativo I</t>
  </si>
  <si>
    <t>Realizado por:</t>
  </si>
  <si>
    <t>Pilas 9 v</t>
  </si>
  <si>
    <t>Pilas AAA, Docena</t>
  </si>
  <si>
    <t>Pilas AA, Docena</t>
  </si>
  <si>
    <t>Pergaminos encuadernación de colores</t>
  </si>
  <si>
    <t>Papel 8 1/2 x 11 con timbrado DIGEIG</t>
  </si>
  <si>
    <t>Tintas para sumadoras electricas</t>
  </si>
  <si>
    <t>Toner RICOH MP301 color negro</t>
  </si>
  <si>
    <t>Toner RICOH MPC2503 color amarillo</t>
  </si>
  <si>
    <t>Toner RICOH MPC2503 color azul</t>
  </si>
  <si>
    <t>Toner RICOH MPC2503 color magenta</t>
  </si>
  <si>
    <t>Toner RICOH MPC2503 color negro</t>
  </si>
  <si>
    <t>Los códigos, tantos de Bienes Nacionales como los Institucionales, NO aplican para esta relación de Materiales de Oficinas.</t>
  </si>
  <si>
    <t>Relación de Inventario en Almacén al 30/09/2017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</si>
</sst>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_-;\-* #,##0.00_-;_-* &quot;-&quot;??_-;_-@_-"/>
    <numFmt numFmtId="166" formatCode="dd/mm/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  <xf numFmtId="164" fontId="4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4" fillId="0" borderId="0" xfId="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3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 wrapText="1"/>
    </xf>
    <xf numFmtId="39" fontId="4" fillId="0" borderId="1" xfId="3" applyNumberFormat="1" applyFont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64" fontId="4" fillId="0" borderId="0" xfId="3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9" fontId="4" fillId="0" borderId="0" xfId="0" applyNumberFormat="1" applyFont="1" applyAlignment="1">
      <alignment vertical="center" wrapText="1"/>
    </xf>
    <xf numFmtId="39" fontId="4" fillId="0" borderId="0" xfId="0" applyNumberFormat="1" applyFont="1" applyAlignment="1">
      <alignment horizontal="center" vertical="center" wrapText="1"/>
    </xf>
    <xf numFmtId="12" fontId="4" fillId="0" borderId="2" xfId="0" applyNumberFormat="1" applyFont="1" applyBorder="1" applyAlignment="1">
      <alignment horizontal="justify" vertical="center" wrapText="1"/>
    </xf>
    <xf numFmtId="39" fontId="4" fillId="0" borderId="3" xfId="3" applyNumberFormat="1" applyFont="1" applyBorder="1" applyAlignment="1">
      <alignment horizontal="right" vertical="center"/>
    </xf>
    <xf numFmtId="164" fontId="4" fillId="0" borderId="3" xfId="3" applyFont="1" applyBorder="1" applyAlignment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9">
    <cellStyle name="Comma_D2006" xfId="2"/>
    <cellStyle name="Millares" xfId="3" builtinId="3"/>
    <cellStyle name="Millares 2" xfId="7"/>
    <cellStyle name="Normal" xfId="0" builtinId="0"/>
    <cellStyle name="Normal 2" xfId="4"/>
    <cellStyle name="Normal 2 2" xfId="8"/>
    <cellStyle name="Normal 3" xfId="6"/>
    <cellStyle name="Normal 4" xfId="5"/>
    <cellStyle name="Normal_Hoja1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406913</xdr:colOff>
      <xdr:row>0</xdr:row>
      <xdr:rowOff>72166</xdr:rowOff>
    </xdr:from>
    <xdr:to>
      <xdr:col>2</xdr:col>
      <xdr:colOff>464345</xdr:colOff>
      <xdr:row>1</xdr:row>
      <xdr:rowOff>172989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9882" y="72166"/>
          <a:ext cx="1128994" cy="83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273843</xdr:colOff>
      <xdr:row>0</xdr:row>
      <xdr:rowOff>130969</xdr:rowOff>
    </xdr:from>
    <xdr:to>
      <xdr:col>5</xdr:col>
      <xdr:colOff>440556</xdr:colOff>
      <xdr:row>1</xdr:row>
      <xdr:rowOff>190500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60281" y="130969"/>
          <a:ext cx="1095401" cy="7977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0"/>
  <sheetViews>
    <sheetView tabSelected="1" zoomScale="80" zoomScaleNormal="80" workbookViewId="0">
      <selection activeCell="K82" sqref="K82"/>
    </sheetView>
  </sheetViews>
  <sheetFormatPr baseColWidth="10" defaultColWidth="9.140625" defaultRowHeight="15.75" customHeight="1" x14ac:dyDescent="0.2"/>
  <cols>
    <col min="1" max="1" width="13.42578125" style="1" customWidth="1"/>
    <col min="2" max="2" width="16" style="8" customWidth="1"/>
    <col min="3" max="3" width="36.85546875" style="2" customWidth="1"/>
    <col min="4" max="4" width="14.7109375" style="2" customWidth="1"/>
    <col min="5" max="5" width="14" style="3" customWidth="1"/>
    <col min="6" max="6" width="16" style="1" customWidth="1"/>
    <col min="7" max="7" width="6.85546875" style="1" customWidth="1"/>
    <col min="8" max="8" width="12.42578125" style="1" bestFit="1" customWidth="1"/>
    <col min="9" max="11" width="9.140625" style="1"/>
    <col min="12" max="13" width="10.28515625" style="1" bestFit="1" customWidth="1"/>
    <col min="14" max="16384" width="9.140625" style="1"/>
  </cols>
  <sheetData>
    <row r="1" spans="2:6" ht="58.5" customHeight="1" x14ac:dyDescent="0.2"/>
    <row r="2" spans="2:6" s="4" customFormat="1" ht="39.75" customHeight="1" x14ac:dyDescent="0.25">
      <c r="B2" s="36" t="s">
        <v>36</v>
      </c>
      <c r="C2" s="36"/>
      <c r="D2" s="36"/>
      <c r="E2" s="36"/>
      <c r="F2" s="36"/>
    </row>
    <row r="3" spans="2:6" s="16" customFormat="1" ht="25.5" customHeight="1" x14ac:dyDescent="0.2">
      <c r="B3" s="37" t="s">
        <v>105</v>
      </c>
      <c r="C3" s="37"/>
      <c r="D3" s="37"/>
      <c r="E3" s="37"/>
      <c r="F3" s="37"/>
    </row>
    <row r="4" spans="2:6" s="17" customFormat="1" ht="7.5" customHeight="1" x14ac:dyDescent="0.2">
      <c r="B4" s="18"/>
      <c r="C4" s="19"/>
      <c r="D4" s="19"/>
      <c r="E4" s="20"/>
    </row>
    <row r="5" spans="2:6" s="7" customFormat="1" ht="45" x14ac:dyDescent="0.2">
      <c r="B5" s="5" t="s">
        <v>74</v>
      </c>
      <c r="C5" s="5" t="s">
        <v>75</v>
      </c>
      <c r="D5" s="30" t="s">
        <v>78</v>
      </c>
      <c r="E5" s="6" t="s">
        <v>38</v>
      </c>
      <c r="F5" s="6" t="s">
        <v>77</v>
      </c>
    </row>
    <row r="6" spans="2:6" ht="17.100000000000001" customHeight="1" x14ac:dyDescent="0.2">
      <c r="B6" s="21">
        <v>42933</v>
      </c>
      <c r="C6" s="10" t="s">
        <v>68</v>
      </c>
      <c r="D6" s="31">
        <v>17</v>
      </c>
      <c r="E6" s="28">
        <v>119</v>
      </c>
      <c r="F6" s="15">
        <f t="shared" ref="F6:F36" si="0">E6*D6</f>
        <v>2023</v>
      </c>
    </row>
    <row r="7" spans="2:6" ht="17.100000000000001" customHeight="1" x14ac:dyDescent="0.2">
      <c r="B7" s="21">
        <v>42474</v>
      </c>
      <c r="C7" s="10" t="s">
        <v>79</v>
      </c>
      <c r="D7" s="31">
        <v>394</v>
      </c>
      <c r="E7" s="29">
        <v>55.81</v>
      </c>
      <c r="F7" s="15">
        <f t="shared" si="0"/>
        <v>21989.14</v>
      </c>
    </row>
    <row r="8" spans="2:6" ht="17.100000000000001" customHeight="1" x14ac:dyDescent="0.2">
      <c r="B8" s="21">
        <v>42860</v>
      </c>
      <c r="C8" s="11" t="s">
        <v>80</v>
      </c>
      <c r="D8" s="31">
        <v>6</v>
      </c>
      <c r="E8" s="28">
        <v>94.07</v>
      </c>
      <c r="F8" s="15">
        <f t="shared" si="0"/>
        <v>564.41999999999996</v>
      </c>
    </row>
    <row r="9" spans="2:6" ht="17.100000000000001" customHeight="1" x14ac:dyDescent="0.2">
      <c r="B9" s="21">
        <v>42860</v>
      </c>
      <c r="C9" s="11" t="s">
        <v>0</v>
      </c>
      <c r="D9" s="31">
        <v>4</v>
      </c>
      <c r="E9" s="28">
        <v>138.85</v>
      </c>
      <c r="F9" s="15">
        <f t="shared" si="0"/>
        <v>555.4</v>
      </c>
    </row>
    <row r="10" spans="2:6" ht="17.100000000000001" customHeight="1" x14ac:dyDescent="0.2">
      <c r="B10" s="21">
        <v>42860</v>
      </c>
      <c r="C10" s="11" t="s">
        <v>1</v>
      </c>
      <c r="D10" s="31">
        <v>10</v>
      </c>
      <c r="E10" s="28">
        <v>199.63</v>
      </c>
      <c r="F10" s="15">
        <f t="shared" si="0"/>
        <v>1996.3</v>
      </c>
    </row>
    <row r="11" spans="2:6" ht="17.100000000000001" customHeight="1" x14ac:dyDescent="0.2">
      <c r="B11" s="21">
        <v>42691</v>
      </c>
      <c r="C11" s="11" t="s">
        <v>67</v>
      </c>
      <c r="D11" s="31">
        <v>3</v>
      </c>
      <c r="E11" s="28">
        <v>1178.67</v>
      </c>
      <c r="F11" s="15">
        <f t="shared" si="0"/>
        <v>3536.01</v>
      </c>
    </row>
    <row r="12" spans="2:6" ht="17.100000000000001" customHeight="1" x14ac:dyDescent="0.2">
      <c r="B12" s="21">
        <v>42691</v>
      </c>
      <c r="C12" s="11" t="s">
        <v>56</v>
      </c>
      <c r="D12" s="31">
        <v>3</v>
      </c>
      <c r="E12" s="28">
        <v>550</v>
      </c>
      <c r="F12" s="15">
        <f t="shared" si="0"/>
        <v>1650</v>
      </c>
    </row>
    <row r="13" spans="2:6" ht="17.100000000000001" customHeight="1" x14ac:dyDescent="0.2">
      <c r="B13" s="21">
        <v>42933</v>
      </c>
      <c r="C13" s="11" t="s">
        <v>57</v>
      </c>
      <c r="D13" s="31">
        <v>10</v>
      </c>
      <c r="E13" s="28">
        <v>34.22</v>
      </c>
      <c r="F13" s="15">
        <f t="shared" si="0"/>
        <v>342.2</v>
      </c>
    </row>
    <row r="14" spans="2:6" ht="17.100000000000001" customHeight="1" x14ac:dyDescent="0.2">
      <c r="B14" s="21">
        <v>42860</v>
      </c>
      <c r="C14" s="11" t="s">
        <v>6</v>
      </c>
      <c r="D14" s="31">
        <v>40</v>
      </c>
      <c r="E14" s="28">
        <v>16.28</v>
      </c>
      <c r="F14" s="15">
        <f t="shared" si="0"/>
        <v>651.20000000000005</v>
      </c>
    </row>
    <row r="15" spans="2:6" ht="17.100000000000001" customHeight="1" x14ac:dyDescent="0.2">
      <c r="B15" s="21">
        <v>42440</v>
      </c>
      <c r="C15" s="11" t="s">
        <v>72</v>
      </c>
      <c r="D15" s="31">
        <v>5</v>
      </c>
      <c r="E15" s="28">
        <v>62.01</v>
      </c>
      <c r="F15" s="15">
        <f t="shared" si="0"/>
        <v>310.05</v>
      </c>
    </row>
    <row r="16" spans="2:6" ht="17.100000000000001" customHeight="1" x14ac:dyDescent="0.2">
      <c r="B16" s="21">
        <v>42440</v>
      </c>
      <c r="C16" s="12" t="s">
        <v>7</v>
      </c>
      <c r="D16" s="31">
        <v>11</v>
      </c>
      <c r="E16" s="28">
        <v>8.14</v>
      </c>
      <c r="F16" s="15">
        <f t="shared" si="0"/>
        <v>89.54</v>
      </c>
    </row>
    <row r="17" spans="2:6" ht="17.100000000000001" customHeight="1" x14ac:dyDescent="0.2">
      <c r="B17" s="21">
        <v>42440</v>
      </c>
      <c r="C17" s="11" t="s">
        <v>8</v>
      </c>
      <c r="D17" s="31">
        <v>21</v>
      </c>
      <c r="E17" s="28">
        <v>22.48</v>
      </c>
      <c r="F17" s="15">
        <f t="shared" si="0"/>
        <v>472.08</v>
      </c>
    </row>
    <row r="18" spans="2:6" ht="17.100000000000001" customHeight="1" x14ac:dyDescent="0.2">
      <c r="B18" s="21">
        <v>42933</v>
      </c>
      <c r="C18" s="11" t="s">
        <v>66</v>
      </c>
      <c r="D18" s="31">
        <v>6</v>
      </c>
      <c r="E18" s="28">
        <v>23.77</v>
      </c>
      <c r="F18" s="15">
        <f t="shared" si="0"/>
        <v>142.62</v>
      </c>
    </row>
    <row r="19" spans="2:6" ht="17.100000000000001" customHeight="1" x14ac:dyDescent="0.2">
      <c r="B19" s="21">
        <v>42440</v>
      </c>
      <c r="C19" s="10" t="s">
        <v>2</v>
      </c>
      <c r="D19" s="31">
        <v>11</v>
      </c>
      <c r="E19" s="28">
        <v>82.42</v>
      </c>
      <c r="F19" s="15">
        <f t="shared" si="0"/>
        <v>906.62</v>
      </c>
    </row>
    <row r="20" spans="2:6" ht="17.100000000000001" customHeight="1" x14ac:dyDescent="0.2">
      <c r="B20" s="21">
        <v>42183</v>
      </c>
      <c r="C20" s="11" t="s">
        <v>9</v>
      </c>
      <c r="D20" s="31">
        <v>2</v>
      </c>
      <c r="E20" s="28">
        <v>16.8</v>
      </c>
      <c r="F20" s="15">
        <f t="shared" si="0"/>
        <v>33.6</v>
      </c>
    </row>
    <row r="21" spans="2:6" ht="17.100000000000001" customHeight="1" x14ac:dyDescent="0.2">
      <c r="B21" s="21">
        <v>42933</v>
      </c>
      <c r="C21" s="9" t="s">
        <v>37</v>
      </c>
      <c r="D21" s="31">
        <v>2</v>
      </c>
      <c r="E21" s="28">
        <v>147.5</v>
      </c>
      <c r="F21" s="15">
        <f t="shared" si="0"/>
        <v>295</v>
      </c>
    </row>
    <row r="22" spans="2:6" ht="17.100000000000001" customHeight="1" x14ac:dyDescent="0.2">
      <c r="B22" s="21">
        <v>42183</v>
      </c>
      <c r="C22" s="11" t="s">
        <v>32</v>
      </c>
      <c r="D22" s="31">
        <v>2</v>
      </c>
      <c r="E22" s="28">
        <v>300.08999999999997</v>
      </c>
      <c r="F22" s="15">
        <f t="shared" si="0"/>
        <v>600.17999999999995</v>
      </c>
    </row>
    <row r="23" spans="2:6" ht="17.100000000000001" customHeight="1" x14ac:dyDescent="0.2">
      <c r="B23" s="21">
        <v>42183</v>
      </c>
      <c r="C23" s="11" t="s">
        <v>33</v>
      </c>
      <c r="D23" s="31">
        <v>3</v>
      </c>
      <c r="E23" s="28">
        <v>389.36</v>
      </c>
      <c r="F23" s="15">
        <f t="shared" si="0"/>
        <v>1168.08</v>
      </c>
    </row>
    <row r="24" spans="2:6" ht="17.100000000000001" customHeight="1" x14ac:dyDescent="0.2">
      <c r="B24" s="21">
        <v>42933</v>
      </c>
      <c r="C24" s="2" t="s">
        <v>70</v>
      </c>
      <c r="D24" s="31">
        <v>14</v>
      </c>
      <c r="E24" s="28">
        <v>199.95</v>
      </c>
      <c r="F24" s="15">
        <f t="shared" si="0"/>
        <v>2799.2999999999997</v>
      </c>
    </row>
    <row r="25" spans="2:6" ht="16.5" customHeight="1" x14ac:dyDescent="0.2">
      <c r="B25" s="21">
        <v>42691</v>
      </c>
      <c r="C25" s="13" t="s">
        <v>59</v>
      </c>
      <c r="D25" s="31">
        <v>4</v>
      </c>
      <c r="E25" s="28">
        <f>275.43*1.18</f>
        <v>325.00740000000002</v>
      </c>
      <c r="F25" s="15">
        <f t="shared" si="0"/>
        <v>1300.0296000000001</v>
      </c>
    </row>
    <row r="26" spans="2:6" ht="16.5" customHeight="1" x14ac:dyDescent="0.2">
      <c r="B26" s="21">
        <v>42933</v>
      </c>
      <c r="C26" s="11" t="s">
        <v>81</v>
      </c>
      <c r="D26" s="31">
        <v>16</v>
      </c>
      <c r="E26" s="28">
        <v>51.11</v>
      </c>
      <c r="F26" s="15">
        <f t="shared" si="0"/>
        <v>817.76</v>
      </c>
    </row>
    <row r="27" spans="2:6" ht="16.5" customHeight="1" x14ac:dyDescent="0.2">
      <c r="B27" s="21">
        <v>42691</v>
      </c>
      <c r="C27" s="11" t="s">
        <v>82</v>
      </c>
      <c r="D27" s="31">
        <v>5</v>
      </c>
      <c r="E27" s="28">
        <v>75.06</v>
      </c>
      <c r="F27" s="15">
        <f t="shared" si="0"/>
        <v>375.3</v>
      </c>
    </row>
    <row r="28" spans="2:6" ht="17.100000000000001" customHeight="1" x14ac:dyDescent="0.2">
      <c r="B28" s="21">
        <v>42933</v>
      </c>
      <c r="C28" s="11" t="s">
        <v>87</v>
      </c>
      <c r="D28" s="31">
        <v>9</v>
      </c>
      <c r="E28" s="28">
        <v>39.4</v>
      </c>
      <c r="F28" s="15">
        <f t="shared" ref="F28" si="1">E28*D28</f>
        <v>354.59999999999997</v>
      </c>
    </row>
    <row r="29" spans="2:6" ht="17.100000000000001" customHeight="1" x14ac:dyDescent="0.2">
      <c r="B29" s="21">
        <v>42860</v>
      </c>
      <c r="C29" s="11" t="s">
        <v>83</v>
      </c>
      <c r="D29" s="31">
        <v>3</v>
      </c>
      <c r="E29" s="28">
        <v>89.7</v>
      </c>
      <c r="F29" s="15">
        <f t="shared" si="0"/>
        <v>269.10000000000002</v>
      </c>
    </row>
    <row r="30" spans="2:6" ht="17.100000000000001" customHeight="1" x14ac:dyDescent="0.2">
      <c r="B30" s="21">
        <v>42691</v>
      </c>
      <c r="C30" s="11" t="s">
        <v>84</v>
      </c>
      <c r="D30" s="31">
        <v>7</v>
      </c>
      <c r="E30" s="28">
        <f>44.8*1.18</f>
        <v>52.863999999999997</v>
      </c>
      <c r="F30" s="15">
        <f t="shared" si="0"/>
        <v>370.048</v>
      </c>
    </row>
    <row r="31" spans="2:6" ht="17.100000000000001" customHeight="1" x14ac:dyDescent="0.2">
      <c r="B31" s="21">
        <v>42691</v>
      </c>
      <c r="C31" s="11" t="s">
        <v>10</v>
      </c>
      <c r="D31" s="31">
        <v>8</v>
      </c>
      <c r="E31" s="28">
        <v>65.06</v>
      </c>
      <c r="F31" s="15">
        <f t="shared" si="0"/>
        <v>520.48</v>
      </c>
    </row>
    <row r="32" spans="2:6" ht="17.100000000000001" customHeight="1" x14ac:dyDescent="0.2">
      <c r="B32" s="21">
        <v>42933</v>
      </c>
      <c r="C32" s="11" t="s">
        <v>50</v>
      </c>
      <c r="D32" s="31">
        <v>8</v>
      </c>
      <c r="E32" s="28">
        <v>4.72</v>
      </c>
      <c r="F32" s="15">
        <f t="shared" si="0"/>
        <v>37.76</v>
      </c>
    </row>
    <row r="33" spans="2:14" ht="17.100000000000001" customHeight="1" x14ac:dyDescent="0.2">
      <c r="B33" s="21">
        <v>42933</v>
      </c>
      <c r="C33" s="11" t="s">
        <v>51</v>
      </c>
      <c r="D33" s="31">
        <v>21</v>
      </c>
      <c r="E33" s="28">
        <v>22.42</v>
      </c>
      <c r="F33" s="15">
        <f t="shared" si="0"/>
        <v>470.82000000000005</v>
      </c>
    </row>
    <row r="34" spans="2:14" ht="17.100000000000001" customHeight="1" x14ac:dyDescent="0.2">
      <c r="B34" s="21">
        <v>42933</v>
      </c>
      <c r="C34" s="11" t="s">
        <v>11</v>
      </c>
      <c r="D34" s="31">
        <v>6</v>
      </c>
      <c r="E34" s="28">
        <v>201.17</v>
      </c>
      <c r="F34" s="15">
        <f t="shared" si="0"/>
        <v>1207.02</v>
      </c>
    </row>
    <row r="35" spans="2:14" ht="17.100000000000001" customHeight="1" x14ac:dyDescent="0.2">
      <c r="B35" s="21">
        <v>42440</v>
      </c>
      <c r="C35" s="11" t="s">
        <v>13</v>
      </c>
      <c r="D35" s="31">
        <v>5</v>
      </c>
      <c r="E35" s="28">
        <v>232.46</v>
      </c>
      <c r="F35" s="15">
        <f t="shared" si="0"/>
        <v>1162.3</v>
      </c>
      <c r="N35" s="1">
        <f>99+50</f>
        <v>149</v>
      </c>
    </row>
    <row r="36" spans="2:14" ht="17.100000000000001" customHeight="1" x14ac:dyDescent="0.2">
      <c r="B36" s="21">
        <v>42440</v>
      </c>
      <c r="C36" s="11" t="s">
        <v>12</v>
      </c>
      <c r="D36" s="31">
        <v>10</v>
      </c>
      <c r="E36" s="28">
        <v>51.92</v>
      </c>
      <c r="F36" s="15">
        <f t="shared" si="0"/>
        <v>519.20000000000005</v>
      </c>
    </row>
    <row r="37" spans="2:14" ht="17.100000000000001" customHeight="1" x14ac:dyDescent="0.2">
      <c r="B37" s="21">
        <v>42933</v>
      </c>
      <c r="C37" s="13" t="s">
        <v>31</v>
      </c>
      <c r="D37" s="31">
        <v>1</v>
      </c>
      <c r="E37" s="28">
        <v>619.5</v>
      </c>
      <c r="F37" s="15">
        <f t="shared" ref="F37:F68" si="2">E37*D37</f>
        <v>619.5</v>
      </c>
    </row>
    <row r="38" spans="2:14" ht="17.100000000000001" customHeight="1" x14ac:dyDescent="0.2">
      <c r="B38" s="21">
        <v>42691</v>
      </c>
      <c r="C38" s="11" t="s">
        <v>14</v>
      </c>
      <c r="D38" s="31">
        <v>2</v>
      </c>
      <c r="E38" s="28">
        <v>506.3</v>
      </c>
      <c r="F38" s="15">
        <f t="shared" si="2"/>
        <v>1012.6</v>
      </c>
    </row>
    <row r="39" spans="2:14" ht="17.100000000000001" customHeight="1" x14ac:dyDescent="0.2">
      <c r="B39" s="21">
        <v>42933</v>
      </c>
      <c r="C39" s="14" t="s">
        <v>15</v>
      </c>
      <c r="D39" s="31">
        <v>72</v>
      </c>
      <c r="E39" s="28">
        <v>90.92</v>
      </c>
      <c r="F39" s="15">
        <f t="shared" si="2"/>
        <v>6546.24</v>
      </c>
    </row>
    <row r="40" spans="2:14" ht="17.100000000000001" customHeight="1" x14ac:dyDescent="0.2">
      <c r="B40" s="21">
        <v>42691</v>
      </c>
      <c r="C40" s="14" t="s">
        <v>40</v>
      </c>
      <c r="D40" s="31">
        <v>1</v>
      </c>
      <c r="E40" s="28">
        <v>112.01</v>
      </c>
      <c r="F40" s="15">
        <f t="shared" si="2"/>
        <v>112.01</v>
      </c>
      <c r="J40" s="25"/>
    </row>
    <row r="41" spans="2:14" ht="17.100000000000001" customHeight="1" x14ac:dyDescent="0.2">
      <c r="B41" s="21">
        <v>42860</v>
      </c>
      <c r="C41" s="14" t="s">
        <v>86</v>
      </c>
      <c r="D41" s="31">
        <v>5</v>
      </c>
      <c r="E41" s="28">
        <v>112.01</v>
      </c>
      <c r="F41" s="15">
        <f t="shared" ref="F41" si="3">E41*D41</f>
        <v>560.05000000000007</v>
      </c>
    </row>
    <row r="42" spans="2:14" ht="17.100000000000001" customHeight="1" x14ac:dyDescent="0.2">
      <c r="B42" s="21">
        <v>42933</v>
      </c>
      <c r="C42" s="11" t="s">
        <v>34</v>
      </c>
      <c r="D42" s="31">
        <v>14</v>
      </c>
      <c r="E42" s="28">
        <v>102.44</v>
      </c>
      <c r="F42" s="15">
        <f t="shared" si="2"/>
        <v>1434.1599999999999</v>
      </c>
      <c r="H42" s="25"/>
    </row>
    <row r="43" spans="2:14" ht="17.100000000000001" customHeight="1" x14ac:dyDescent="0.2">
      <c r="B43" s="21">
        <v>42933</v>
      </c>
      <c r="C43" s="11" t="s">
        <v>16</v>
      </c>
      <c r="D43" s="31">
        <v>3</v>
      </c>
      <c r="E43" s="28">
        <v>22.05</v>
      </c>
      <c r="F43" s="15">
        <f t="shared" si="2"/>
        <v>66.150000000000006</v>
      </c>
      <c r="H43" s="25"/>
    </row>
    <row r="44" spans="2:14" ht="17.100000000000001" customHeight="1" x14ac:dyDescent="0.2">
      <c r="B44" s="21">
        <v>42183</v>
      </c>
      <c r="C44" s="11" t="s">
        <v>17</v>
      </c>
      <c r="D44" s="31">
        <v>16</v>
      </c>
      <c r="E44" s="28">
        <v>106.81</v>
      </c>
      <c r="F44" s="15">
        <f t="shared" si="2"/>
        <v>1708.96</v>
      </c>
    </row>
    <row r="45" spans="2:14" ht="17.100000000000001" customHeight="1" x14ac:dyDescent="0.2">
      <c r="B45" s="21">
        <v>42769</v>
      </c>
      <c r="C45" s="10" t="s">
        <v>18</v>
      </c>
      <c r="D45" s="31">
        <v>2</v>
      </c>
      <c r="E45" s="28">
        <v>230.1</v>
      </c>
      <c r="F45" s="15">
        <f t="shared" si="2"/>
        <v>460.2</v>
      </c>
    </row>
    <row r="46" spans="2:14" ht="17.100000000000001" customHeight="1" x14ac:dyDescent="0.2">
      <c r="B46" s="21">
        <v>42183</v>
      </c>
      <c r="C46" s="11" t="s">
        <v>65</v>
      </c>
      <c r="D46" s="31">
        <v>2</v>
      </c>
      <c r="E46" s="28">
        <f t="shared" ref="E46:E48" si="4">13.64*1.18*10</f>
        <v>160.952</v>
      </c>
      <c r="F46" s="15">
        <f t="shared" si="2"/>
        <v>321.904</v>
      </c>
    </row>
    <row r="47" spans="2:14" ht="17.100000000000001" customHeight="1" x14ac:dyDescent="0.2">
      <c r="B47" s="21">
        <v>42183</v>
      </c>
      <c r="C47" s="2" t="s">
        <v>64</v>
      </c>
      <c r="D47" s="31">
        <v>1</v>
      </c>
      <c r="E47" s="28">
        <f t="shared" si="4"/>
        <v>160.952</v>
      </c>
      <c r="F47" s="15">
        <f t="shared" si="2"/>
        <v>160.952</v>
      </c>
    </row>
    <row r="48" spans="2:14" ht="17.100000000000001" customHeight="1" x14ac:dyDescent="0.2">
      <c r="B48" s="21">
        <v>42933</v>
      </c>
      <c r="C48" s="11" t="s">
        <v>60</v>
      </c>
      <c r="D48" s="31">
        <v>2</v>
      </c>
      <c r="E48" s="28">
        <f t="shared" si="4"/>
        <v>160.952</v>
      </c>
      <c r="F48" s="15">
        <f t="shared" si="2"/>
        <v>321.904</v>
      </c>
    </row>
    <row r="49" spans="2:10" ht="17.100000000000001" customHeight="1" x14ac:dyDescent="0.2">
      <c r="B49" s="21">
        <v>42183</v>
      </c>
      <c r="C49" s="11" t="s">
        <v>85</v>
      </c>
      <c r="D49" s="31">
        <v>2</v>
      </c>
      <c r="E49" s="28">
        <v>162.84</v>
      </c>
      <c r="F49" s="15">
        <f t="shared" si="2"/>
        <v>325.68</v>
      </c>
    </row>
    <row r="50" spans="2:10" ht="17.100000000000001" customHeight="1" x14ac:dyDescent="0.2">
      <c r="B50" s="21">
        <v>42183</v>
      </c>
      <c r="C50" s="11" t="s">
        <v>61</v>
      </c>
      <c r="D50" s="31">
        <v>4</v>
      </c>
      <c r="E50" s="28">
        <v>160.94999999999999</v>
      </c>
      <c r="F50" s="15">
        <f t="shared" si="2"/>
        <v>643.79999999999995</v>
      </c>
    </row>
    <row r="51" spans="2:10" s="8" customFormat="1" ht="17.100000000000001" customHeight="1" x14ac:dyDescent="0.2">
      <c r="B51" s="21">
        <v>42183</v>
      </c>
      <c r="C51" s="11" t="s">
        <v>63</v>
      </c>
      <c r="D51" s="31">
        <v>1</v>
      </c>
      <c r="E51" s="28">
        <v>160.94999999999999</v>
      </c>
      <c r="F51" s="15">
        <f t="shared" si="2"/>
        <v>160.94999999999999</v>
      </c>
    </row>
    <row r="52" spans="2:10" ht="17.100000000000001" customHeight="1" x14ac:dyDescent="0.2">
      <c r="B52" s="21">
        <v>42183</v>
      </c>
      <c r="C52" s="11" t="s">
        <v>62</v>
      </c>
      <c r="D52" s="31">
        <v>3</v>
      </c>
      <c r="E52" s="28">
        <v>160.94999999999999</v>
      </c>
      <c r="F52" s="15">
        <f t="shared" si="2"/>
        <v>482.84999999999997</v>
      </c>
    </row>
    <row r="53" spans="2:10" s="8" customFormat="1" ht="17.100000000000001" customHeight="1" x14ac:dyDescent="0.2">
      <c r="B53" s="21">
        <v>42933</v>
      </c>
      <c r="C53" s="11" t="s">
        <v>19</v>
      </c>
      <c r="D53" s="31">
        <v>116</v>
      </c>
      <c r="E53" s="28">
        <v>234.53</v>
      </c>
      <c r="F53" s="15">
        <f t="shared" si="2"/>
        <v>27205.48</v>
      </c>
      <c r="H53" s="26"/>
    </row>
    <row r="54" spans="2:10" s="8" customFormat="1" ht="17.100000000000001" customHeight="1" x14ac:dyDescent="0.2">
      <c r="B54" s="21">
        <v>42691</v>
      </c>
      <c r="C54" s="11" t="s">
        <v>20</v>
      </c>
      <c r="D54" s="31">
        <v>4</v>
      </c>
      <c r="E54" s="28">
        <v>325.2</v>
      </c>
      <c r="F54" s="15">
        <f t="shared" si="2"/>
        <v>1300.8</v>
      </c>
      <c r="J54" s="26"/>
    </row>
    <row r="55" spans="2:10" s="8" customFormat="1" ht="17.100000000000001" customHeight="1" x14ac:dyDescent="0.2">
      <c r="B55" s="21">
        <v>42933</v>
      </c>
      <c r="C55" s="11" t="s">
        <v>21</v>
      </c>
      <c r="D55" s="31">
        <v>11</v>
      </c>
      <c r="E55" s="28">
        <v>15.34</v>
      </c>
      <c r="F55" s="15">
        <f t="shared" si="2"/>
        <v>168.74</v>
      </c>
    </row>
    <row r="56" spans="2:10" s="8" customFormat="1" ht="17.100000000000001" customHeight="1" x14ac:dyDescent="0.2">
      <c r="B56" s="21">
        <v>42474</v>
      </c>
      <c r="C56" s="11" t="s">
        <v>97</v>
      </c>
      <c r="D56" s="31">
        <v>19</v>
      </c>
      <c r="E56" s="28">
        <v>1890</v>
      </c>
      <c r="F56" s="15">
        <f t="shared" si="2"/>
        <v>35910</v>
      </c>
    </row>
    <row r="57" spans="2:10" s="8" customFormat="1" ht="17.100000000000001" customHeight="1" x14ac:dyDescent="0.2">
      <c r="B57" s="21">
        <v>42933</v>
      </c>
      <c r="C57" s="11" t="s">
        <v>22</v>
      </c>
      <c r="D57" s="31">
        <v>11</v>
      </c>
      <c r="E57" s="28">
        <v>57.3</v>
      </c>
      <c r="F57" s="15">
        <f t="shared" si="2"/>
        <v>630.29999999999995</v>
      </c>
    </row>
    <row r="58" spans="2:10" s="8" customFormat="1" ht="17.100000000000001" customHeight="1" x14ac:dyDescent="0.2">
      <c r="B58" s="21">
        <v>42691</v>
      </c>
      <c r="C58" s="11" t="s">
        <v>69</v>
      </c>
      <c r="D58" s="31">
        <v>6</v>
      </c>
      <c r="E58" s="28">
        <v>305.17</v>
      </c>
      <c r="F58" s="15">
        <f t="shared" si="2"/>
        <v>1831.02</v>
      </c>
    </row>
    <row r="59" spans="2:10" s="8" customFormat="1" ht="17.100000000000001" customHeight="1" x14ac:dyDescent="0.2">
      <c r="B59" s="21">
        <v>42183</v>
      </c>
      <c r="C59" s="11" t="s">
        <v>30</v>
      </c>
      <c r="D59" s="31">
        <v>11</v>
      </c>
      <c r="E59" s="28">
        <v>156.15</v>
      </c>
      <c r="F59" s="15">
        <f t="shared" si="2"/>
        <v>1717.65</v>
      </c>
    </row>
    <row r="60" spans="2:10" s="8" customFormat="1" ht="12.75" x14ac:dyDescent="0.2">
      <c r="B60" s="21">
        <v>42183</v>
      </c>
      <c r="C60" s="11" t="s">
        <v>96</v>
      </c>
      <c r="D60" s="31">
        <v>3</v>
      </c>
      <c r="E60" s="28">
        <v>444.07</v>
      </c>
      <c r="F60" s="15">
        <f t="shared" si="2"/>
        <v>1332.21</v>
      </c>
    </row>
    <row r="61" spans="2:10" s="8" customFormat="1" ht="15.75" customHeight="1" x14ac:dyDescent="0.2">
      <c r="B61" s="21">
        <v>42183</v>
      </c>
      <c r="C61" s="11" t="s">
        <v>23</v>
      </c>
      <c r="D61" s="31">
        <v>4</v>
      </c>
      <c r="E61" s="28">
        <v>461.97</v>
      </c>
      <c r="F61" s="15">
        <f t="shared" si="2"/>
        <v>1847.88</v>
      </c>
    </row>
    <row r="62" spans="2:10" s="8" customFormat="1" ht="15.75" customHeight="1" x14ac:dyDescent="0.2">
      <c r="B62" s="21">
        <v>42933</v>
      </c>
      <c r="C62" s="11" t="s">
        <v>94</v>
      </c>
      <c r="D62" s="31">
        <v>16</v>
      </c>
      <c r="E62" s="28">
        <v>35.4</v>
      </c>
      <c r="F62" s="15">
        <f t="shared" si="2"/>
        <v>566.4</v>
      </c>
    </row>
    <row r="63" spans="2:10" s="8" customFormat="1" ht="15.75" customHeight="1" x14ac:dyDescent="0.2">
      <c r="B63" s="21">
        <v>42933</v>
      </c>
      <c r="C63" s="11" t="s">
        <v>95</v>
      </c>
      <c r="D63" s="31">
        <v>20</v>
      </c>
      <c r="E63" s="28">
        <v>35.4</v>
      </c>
      <c r="F63" s="15">
        <f t="shared" si="2"/>
        <v>708</v>
      </c>
    </row>
    <row r="64" spans="2:10" s="8" customFormat="1" ht="15.75" customHeight="1" x14ac:dyDescent="0.2">
      <c r="B64" s="21">
        <v>42691</v>
      </c>
      <c r="C64" s="11" t="s">
        <v>93</v>
      </c>
      <c r="D64" s="31">
        <v>9</v>
      </c>
      <c r="E64" s="28">
        <v>145</v>
      </c>
      <c r="F64" s="15">
        <f t="shared" si="2"/>
        <v>1305</v>
      </c>
    </row>
    <row r="65" spans="2:13" s="8" customFormat="1" ht="15.75" customHeight="1" x14ac:dyDescent="0.2">
      <c r="B65" s="21">
        <v>42183</v>
      </c>
      <c r="C65" s="11" t="s">
        <v>24</v>
      </c>
      <c r="D65" s="31">
        <v>17</v>
      </c>
      <c r="E65" s="28">
        <v>55.46</v>
      </c>
      <c r="F65" s="15">
        <f t="shared" si="2"/>
        <v>942.82</v>
      </c>
    </row>
    <row r="66" spans="2:13" s="8" customFormat="1" ht="15.75" customHeight="1" x14ac:dyDescent="0.2">
      <c r="B66" s="21">
        <v>42933</v>
      </c>
      <c r="C66" s="11" t="s">
        <v>71</v>
      </c>
      <c r="D66" s="31">
        <v>8</v>
      </c>
      <c r="E66" s="28">
        <v>53.34</v>
      </c>
      <c r="F66" s="15">
        <f t="shared" si="2"/>
        <v>426.72</v>
      </c>
    </row>
    <row r="67" spans="2:13" s="8" customFormat="1" ht="15.75" customHeight="1" x14ac:dyDescent="0.2">
      <c r="B67" s="21">
        <v>42691</v>
      </c>
      <c r="C67" s="11" t="s">
        <v>25</v>
      </c>
      <c r="D67" s="31">
        <v>6</v>
      </c>
      <c r="E67" s="28">
        <f>((6.87+32.95)*1.18)/2</f>
        <v>23.4938</v>
      </c>
      <c r="F67" s="15">
        <f t="shared" si="2"/>
        <v>140.96280000000002</v>
      </c>
    </row>
    <row r="68" spans="2:13" s="8" customFormat="1" ht="15.75" customHeight="1" x14ac:dyDescent="0.2">
      <c r="B68" s="21">
        <v>42933</v>
      </c>
      <c r="C68" s="11" t="s">
        <v>26</v>
      </c>
      <c r="D68" s="31">
        <v>19</v>
      </c>
      <c r="E68" s="28">
        <v>18.88</v>
      </c>
      <c r="F68" s="15">
        <f t="shared" si="2"/>
        <v>358.71999999999997</v>
      </c>
    </row>
    <row r="69" spans="2:13" s="8" customFormat="1" ht="15.75" customHeight="1" x14ac:dyDescent="0.2">
      <c r="B69" s="21">
        <v>42933</v>
      </c>
      <c r="C69" s="11" t="s">
        <v>35</v>
      </c>
      <c r="D69" s="31">
        <v>7</v>
      </c>
      <c r="E69" s="28">
        <v>11.21</v>
      </c>
      <c r="F69" s="15">
        <f t="shared" ref="F69:F98" si="5">E69*D69</f>
        <v>78.47</v>
      </c>
    </row>
    <row r="70" spans="2:13" ht="15.75" customHeight="1" x14ac:dyDescent="0.2">
      <c r="B70" s="21">
        <v>42933</v>
      </c>
      <c r="C70" s="11" t="s">
        <v>41</v>
      </c>
      <c r="D70" s="31">
        <v>11</v>
      </c>
      <c r="E70" s="28">
        <v>12.39</v>
      </c>
      <c r="F70" s="15">
        <f t="shared" si="5"/>
        <v>136.29000000000002</v>
      </c>
    </row>
    <row r="71" spans="2:13" ht="15.75" customHeight="1" x14ac:dyDescent="0.2">
      <c r="B71" s="21">
        <v>42691</v>
      </c>
      <c r="C71" s="11" t="s">
        <v>42</v>
      </c>
      <c r="D71" s="31">
        <v>18</v>
      </c>
      <c r="E71" s="28">
        <v>12.72</v>
      </c>
      <c r="F71" s="15">
        <f t="shared" si="5"/>
        <v>228.96</v>
      </c>
    </row>
    <row r="72" spans="2:13" ht="15.75" customHeight="1" x14ac:dyDescent="0.2">
      <c r="B72" s="21">
        <v>42933</v>
      </c>
      <c r="C72" s="11" t="s">
        <v>58</v>
      </c>
      <c r="D72" s="31">
        <v>11</v>
      </c>
      <c r="E72" s="28">
        <v>5.39</v>
      </c>
      <c r="F72" s="15">
        <f t="shared" si="5"/>
        <v>59.29</v>
      </c>
    </row>
    <row r="73" spans="2:13" ht="15.75" customHeight="1" x14ac:dyDescent="0.2">
      <c r="B73" s="21">
        <v>42183</v>
      </c>
      <c r="C73" s="13" t="s">
        <v>27</v>
      </c>
      <c r="D73" s="31">
        <v>6</v>
      </c>
      <c r="E73" s="28">
        <v>116.82</v>
      </c>
      <c r="F73" s="15">
        <f t="shared" si="5"/>
        <v>700.92</v>
      </c>
    </row>
    <row r="74" spans="2:13" ht="15.75" customHeight="1" x14ac:dyDescent="0.2">
      <c r="B74" s="21">
        <v>42691</v>
      </c>
      <c r="C74" s="11" t="s">
        <v>29</v>
      </c>
      <c r="D74" s="31">
        <v>2</v>
      </c>
      <c r="E74" s="28">
        <v>2650.6</v>
      </c>
      <c r="F74" s="15">
        <f t="shared" si="5"/>
        <v>5301.2</v>
      </c>
    </row>
    <row r="75" spans="2:13" ht="15.75" customHeight="1" x14ac:dyDescent="0.2">
      <c r="B75" s="21">
        <v>42691</v>
      </c>
      <c r="C75" s="11" t="s">
        <v>28</v>
      </c>
      <c r="D75" s="31">
        <v>5</v>
      </c>
      <c r="E75" s="28">
        <v>550</v>
      </c>
      <c r="F75" s="15">
        <f t="shared" si="5"/>
        <v>2750</v>
      </c>
    </row>
    <row r="76" spans="2:13" ht="15.75" customHeight="1" x14ac:dyDescent="0.2">
      <c r="B76" s="21">
        <v>42933</v>
      </c>
      <c r="C76" s="13" t="s">
        <v>3</v>
      </c>
      <c r="D76" s="31">
        <v>20</v>
      </c>
      <c r="E76" s="28">
        <v>64.900000000000006</v>
      </c>
      <c r="F76" s="15">
        <f t="shared" si="5"/>
        <v>1298</v>
      </c>
    </row>
    <row r="77" spans="2:13" ht="15.75" customHeight="1" x14ac:dyDescent="0.2">
      <c r="B77" s="21">
        <v>42691</v>
      </c>
      <c r="C77" s="11" t="s">
        <v>98</v>
      </c>
      <c r="D77" s="31">
        <v>6</v>
      </c>
      <c r="E77" s="28">
        <v>82.71</v>
      </c>
      <c r="F77" s="15">
        <f t="shared" si="5"/>
        <v>496.26</v>
      </c>
    </row>
    <row r="78" spans="2:13" ht="15.75" customHeight="1" x14ac:dyDescent="0.2">
      <c r="B78" s="21">
        <v>42633</v>
      </c>
      <c r="C78" s="11" t="s">
        <v>43</v>
      </c>
      <c r="D78" s="31">
        <v>1</v>
      </c>
      <c r="E78" s="28">
        <v>7581</v>
      </c>
      <c r="F78" s="15">
        <f t="shared" si="5"/>
        <v>7581</v>
      </c>
    </row>
    <row r="79" spans="2:13" ht="15.75" customHeight="1" x14ac:dyDescent="0.2">
      <c r="B79" s="21">
        <v>42633</v>
      </c>
      <c r="C79" s="11" t="s">
        <v>44</v>
      </c>
      <c r="D79" s="31">
        <v>1</v>
      </c>
      <c r="E79" s="28">
        <v>7581</v>
      </c>
      <c r="F79" s="15">
        <f t="shared" si="5"/>
        <v>7581</v>
      </c>
      <c r="L79" s="25"/>
    </row>
    <row r="80" spans="2:13" ht="15.75" customHeight="1" x14ac:dyDescent="0.2">
      <c r="B80" s="21">
        <v>43007</v>
      </c>
      <c r="C80" s="11" t="s">
        <v>52</v>
      </c>
      <c r="D80" s="31">
        <v>10</v>
      </c>
      <c r="E80" s="28">
        <v>4929</v>
      </c>
      <c r="F80" s="15">
        <f t="shared" si="5"/>
        <v>49290</v>
      </c>
      <c r="L80" s="25"/>
      <c r="M80" s="25"/>
    </row>
    <row r="81" spans="2:13" ht="15.75" customHeight="1" x14ac:dyDescent="0.2">
      <c r="B81" s="21">
        <v>43007</v>
      </c>
      <c r="C81" s="11" t="s">
        <v>53</v>
      </c>
      <c r="D81" s="31">
        <v>10</v>
      </c>
      <c r="E81" s="28">
        <v>5480.5</v>
      </c>
      <c r="F81" s="15">
        <f t="shared" si="5"/>
        <v>54805</v>
      </c>
      <c r="L81" s="25"/>
      <c r="M81" s="25"/>
    </row>
    <row r="82" spans="2:13" ht="15.75" customHeight="1" x14ac:dyDescent="0.2">
      <c r="B82" s="21">
        <v>43007</v>
      </c>
      <c r="C82" s="11" t="s">
        <v>54</v>
      </c>
      <c r="D82" s="31">
        <v>10</v>
      </c>
      <c r="E82" s="28">
        <v>5480.5</v>
      </c>
      <c r="F82" s="15">
        <f t="shared" si="5"/>
        <v>54805</v>
      </c>
      <c r="L82" s="25"/>
      <c r="M82" s="25"/>
    </row>
    <row r="83" spans="2:13" ht="15.75" customHeight="1" x14ac:dyDescent="0.2">
      <c r="B83" s="21">
        <v>43007</v>
      </c>
      <c r="C83" s="11" t="s">
        <v>55</v>
      </c>
      <c r="D83" s="31">
        <v>10</v>
      </c>
      <c r="E83" s="28">
        <v>5480.5</v>
      </c>
      <c r="F83" s="15">
        <f t="shared" si="5"/>
        <v>54805</v>
      </c>
      <c r="M83" s="25"/>
    </row>
    <row r="84" spans="2:13" ht="15.75" customHeight="1" x14ac:dyDescent="0.2">
      <c r="B84" s="21">
        <v>43007</v>
      </c>
      <c r="C84" s="11" t="s">
        <v>73</v>
      </c>
      <c r="D84" s="31">
        <v>10</v>
      </c>
      <c r="E84" s="28">
        <v>5425.55</v>
      </c>
      <c r="F84" s="15">
        <f t="shared" si="5"/>
        <v>54255.5</v>
      </c>
    </row>
    <row r="85" spans="2:13" ht="15.75" customHeight="1" x14ac:dyDescent="0.2">
      <c r="B85" s="21">
        <v>43007</v>
      </c>
      <c r="C85" s="11" t="s">
        <v>47</v>
      </c>
      <c r="D85" s="31">
        <v>10</v>
      </c>
      <c r="E85" s="28">
        <v>6095.44</v>
      </c>
      <c r="F85" s="15">
        <f t="shared" si="5"/>
        <v>60954.399999999994</v>
      </c>
    </row>
    <row r="86" spans="2:13" ht="15.75" customHeight="1" x14ac:dyDescent="0.2">
      <c r="B86" s="21">
        <v>43007</v>
      </c>
      <c r="C86" s="11" t="s">
        <v>48</v>
      </c>
      <c r="D86" s="31">
        <v>10</v>
      </c>
      <c r="E86" s="28">
        <v>6095.44</v>
      </c>
      <c r="F86" s="15">
        <f t="shared" si="5"/>
        <v>60954.399999999994</v>
      </c>
    </row>
    <row r="87" spans="2:13" ht="15.75" customHeight="1" x14ac:dyDescent="0.2">
      <c r="B87" s="21">
        <v>43007</v>
      </c>
      <c r="C87" s="11" t="s">
        <v>49</v>
      </c>
      <c r="D87" s="31">
        <v>10</v>
      </c>
      <c r="E87" s="28">
        <v>6095.44</v>
      </c>
      <c r="F87" s="15">
        <f t="shared" si="5"/>
        <v>60954.399999999994</v>
      </c>
    </row>
    <row r="88" spans="2:13" ht="15.75" customHeight="1" x14ac:dyDescent="0.2">
      <c r="B88" s="21">
        <v>42633</v>
      </c>
      <c r="C88" s="11" t="s">
        <v>4</v>
      </c>
      <c r="D88" s="31">
        <v>3</v>
      </c>
      <c r="E88" s="28">
        <v>6382</v>
      </c>
      <c r="F88" s="15">
        <f t="shared" si="5"/>
        <v>19146</v>
      </c>
    </row>
    <row r="89" spans="2:13" ht="15.75" customHeight="1" x14ac:dyDescent="0.2">
      <c r="B89" s="21">
        <v>42633</v>
      </c>
      <c r="C89" s="11" t="s">
        <v>88</v>
      </c>
      <c r="D89" s="31">
        <v>4</v>
      </c>
      <c r="E89" s="28">
        <f>8596*1.18</f>
        <v>10143.279999999999</v>
      </c>
      <c r="F89" s="15">
        <f t="shared" si="5"/>
        <v>40573.119999999995</v>
      </c>
    </row>
    <row r="90" spans="2:13" ht="15.75" customHeight="1" x14ac:dyDescent="0.2">
      <c r="B90" s="21">
        <v>42633</v>
      </c>
      <c r="C90" s="11" t="s">
        <v>89</v>
      </c>
      <c r="D90" s="31">
        <v>1</v>
      </c>
      <c r="E90" s="28">
        <f>8596*1.18</f>
        <v>10143.279999999999</v>
      </c>
      <c r="F90" s="15">
        <f t="shared" si="5"/>
        <v>10143.279999999999</v>
      </c>
    </row>
    <row r="91" spans="2:13" ht="12.75" x14ac:dyDescent="0.2">
      <c r="B91" s="21">
        <v>42633</v>
      </c>
      <c r="C91" s="11" t="s">
        <v>45</v>
      </c>
      <c r="D91" s="31">
        <v>1</v>
      </c>
      <c r="E91" s="28">
        <f>8596*1.18</f>
        <v>10143.279999999999</v>
      </c>
      <c r="F91" s="15">
        <f t="shared" si="5"/>
        <v>10143.279999999999</v>
      </c>
    </row>
    <row r="92" spans="2:13" ht="15.75" customHeight="1" x14ac:dyDescent="0.2">
      <c r="B92" s="21">
        <v>42633</v>
      </c>
      <c r="C92" s="11" t="s">
        <v>46</v>
      </c>
      <c r="D92" s="31">
        <v>1</v>
      </c>
      <c r="E92" s="28">
        <f>8596*1.18</f>
        <v>10143.279999999999</v>
      </c>
      <c r="F92" s="15">
        <f t="shared" si="5"/>
        <v>10143.279999999999</v>
      </c>
    </row>
    <row r="93" spans="2:13" ht="15.75" customHeight="1" x14ac:dyDescent="0.2">
      <c r="B93" s="21">
        <v>42633</v>
      </c>
      <c r="C93" s="11" t="s">
        <v>5</v>
      </c>
      <c r="D93" s="31">
        <v>5</v>
      </c>
      <c r="E93" s="28">
        <f>5400*1.18</f>
        <v>6372</v>
      </c>
      <c r="F93" s="15">
        <f t="shared" si="5"/>
        <v>31860</v>
      </c>
    </row>
    <row r="94" spans="2:13" ht="15.75" customHeight="1" x14ac:dyDescent="0.2">
      <c r="B94" s="21">
        <v>42051</v>
      </c>
      <c r="C94" s="27" t="s">
        <v>99</v>
      </c>
      <c r="D94" s="31">
        <v>3</v>
      </c>
      <c r="E94" s="28">
        <f>4460*1.18</f>
        <v>5262.7999999999993</v>
      </c>
      <c r="F94" s="15">
        <f t="shared" si="5"/>
        <v>15788.399999999998</v>
      </c>
    </row>
    <row r="95" spans="2:13" ht="15.75" customHeight="1" x14ac:dyDescent="0.2">
      <c r="B95" s="21">
        <v>42656</v>
      </c>
      <c r="C95" s="27" t="s">
        <v>100</v>
      </c>
      <c r="D95" s="31">
        <v>12</v>
      </c>
      <c r="E95" s="28">
        <f>9613*1.18</f>
        <v>11343.34</v>
      </c>
      <c r="F95" s="15">
        <f t="shared" si="5"/>
        <v>136120.08000000002</v>
      </c>
    </row>
    <row r="96" spans="2:13" ht="15.75" customHeight="1" x14ac:dyDescent="0.2">
      <c r="B96" s="21">
        <v>42656</v>
      </c>
      <c r="C96" s="27" t="s">
        <v>101</v>
      </c>
      <c r="D96" s="31">
        <v>6</v>
      </c>
      <c r="E96" s="28">
        <f>9613*1.18</f>
        <v>11343.34</v>
      </c>
      <c r="F96" s="15">
        <f t="shared" si="5"/>
        <v>68060.040000000008</v>
      </c>
    </row>
    <row r="97" spans="2:8" ht="15.75" customHeight="1" x14ac:dyDescent="0.2">
      <c r="B97" s="21">
        <v>42656</v>
      </c>
      <c r="C97" s="27" t="s">
        <v>102</v>
      </c>
      <c r="D97" s="31">
        <v>2</v>
      </c>
      <c r="E97" s="28">
        <f>9613*1.18</f>
        <v>11343.34</v>
      </c>
      <c r="F97" s="15">
        <f t="shared" si="5"/>
        <v>22686.68</v>
      </c>
    </row>
    <row r="98" spans="2:8" ht="15.75" customHeight="1" x14ac:dyDescent="0.2">
      <c r="B98" s="21">
        <v>42914</v>
      </c>
      <c r="C98" s="27" t="s">
        <v>103</v>
      </c>
      <c r="D98" s="31">
        <v>8</v>
      </c>
      <c r="E98" s="28">
        <f>5121.6*1.18</f>
        <v>6043.4880000000003</v>
      </c>
      <c r="F98" s="15">
        <f t="shared" si="5"/>
        <v>48347.904000000002</v>
      </c>
    </row>
    <row r="99" spans="2:8" ht="36.75" customHeight="1" x14ac:dyDescent="0.2">
      <c r="B99" s="39" t="s">
        <v>39</v>
      </c>
      <c r="C99" s="40"/>
      <c r="D99" s="41"/>
      <c r="E99" s="42"/>
      <c r="F99" s="22">
        <f>SUM(F6:F98)</f>
        <v>1028906.9244000004</v>
      </c>
      <c r="H99" s="32"/>
    </row>
    <row r="101" spans="2:8" ht="22.5" customHeight="1" x14ac:dyDescent="0.2">
      <c r="B101" s="38" t="s">
        <v>76</v>
      </c>
      <c r="C101" s="38"/>
    </row>
    <row r="102" spans="2:8" ht="15.75" customHeight="1" x14ac:dyDescent="0.2">
      <c r="B102" s="35" t="s">
        <v>104</v>
      </c>
      <c r="C102" s="35"/>
      <c r="D102" s="35"/>
      <c r="E102" s="35"/>
      <c r="F102" s="35"/>
    </row>
    <row r="103" spans="2:8" ht="15.75" customHeight="1" x14ac:dyDescent="0.2">
      <c r="B103" s="35"/>
      <c r="C103" s="35"/>
      <c r="D103" s="35"/>
      <c r="E103" s="35"/>
      <c r="F103" s="35"/>
    </row>
    <row r="104" spans="2:8" ht="15.75" customHeight="1" x14ac:dyDescent="0.2">
      <c r="B104" s="35"/>
      <c r="C104" s="35"/>
      <c r="D104" s="35"/>
      <c r="E104" s="35"/>
      <c r="F104" s="35"/>
    </row>
    <row r="105" spans="2:8" ht="26.25" customHeight="1" x14ac:dyDescent="0.2">
      <c r="B105" s="35"/>
      <c r="C105" s="35"/>
      <c r="D105" s="35"/>
      <c r="E105" s="35"/>
      <c r="F105" s="35"/>
    </row>
    <row r="106" spans="2:8" ht="33.75" customHeight="1" x14ac:dyDescent="0.2">
      <c r="B106" s="33" t="s">
        <v>92</v>
      </c>
      <c r="C106" s="33"/>
      <c r="D106" s="33"/>
      <c r="E106" s="33"/>
      <c r="F106" s="33"/>
    </row>
    <row r="107" spans="2:8" ht="38.25" customHeight="1" x14ac:dyDescent="0.2">
      <c r="C107" s="23"/>
    </row>
    <row r="108" spans="2:8" ht="15.75" customHeight="1" x14ac:dyDescent="0.2">
      <c r="B108" s="33" t="s">
        <v>90</v>
      </c>
      <c r="C108" s="33"/>
      <c r="D108" s="33"/>
      <c r="E108" s="33"/>
      <c r="F108" s="33"/>
    </row>
    <row r="109" spans="2:8" ht="15.75" customHeight="1" x14ac:dyDescent="0.2">
      <c r="B109" s="34" t="s">
        <v>91</v>
      </c>
      <c r="C109" s="34"/>
      <c r="D109" s="34"/>
      <c r="E109" s="34"/>
      <c r="F109" s="34"/>
    </row>
    <row r="110" spans="2:8" ht="15.75" customHeight="1" x14ac:dyDescent="0.2">
      <c r="C110" s="24"/>
    </row>
  </sheetData>
  <sortState ref="B6:F101">
    <sortCondition ref="C6:C101"/>
  </sortState>
  <mergeCells count="8">
    <mergeCell ref="B108:F108"/>
    <mergeCell ref="B109:F109"/>
    <mergeCell ref="B106:F106"/>
    <mergeCell ref="B102:F105"/>
    <mergeCell ref="B2:F2"/>
    <mergeCell ref="B3:F3"/>
    <mergeCell ref="B101:C101"/>
    <mergeCell ref="B99:E99"/>
  </mergeCells>
  <printOptions horizontalCentered="1"/>
  <pageMargins left="0.25" right="3.937007874015748E-2" top="0.15748031496062992" bottom="0.72" header="1.03" footer="0.31496062992125984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9-2017</vt:lpstr>
      <vt:lpstr>'9-2017'!Área_de_impresión</vt:lpstr>
      <vt:lpstr>'9-2017'!Títulos_a_imprimir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Angela Comas</cp:lastModifiedBy>
  <cp:lastPrinted>2017-10-03T12:51:36Z</cp:lastPrinted>
  <dcterms:created xsi:type="dcterms:W3CDTF">2008-09-18T14:46:52Z</dcterms:created>
  <dcterms:modified xsi:type="dcterms:W3CDTF">2017-10-04T16:03:14Z</dcterms:modified>
</cp:coreProperties>
</file>