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360" documentId="8_{4619A7A6-5B10-45A0-8DB0-B3C3DE98ED81}" xr6:coauthVersionLast="47" xr6:coauthVersionMax="47" xr10:uidLastSave="{CCC627C0-B4DB-4517-89EA-4278A862462A}"/>
  <bookViews>
    <workbookView xWindow="-120" yWindow="-120" windowWidth="29040" windowHeight="15840" xr2:uid="{45F96D0F-910A-41E1-A552-A970547333C2}"/>
  </bookViews>
  <sheets>
    <sheet name="Hoja1" sheetId="1" r:id="rId1"/>
    <sheet name="Hoja2" sheetId="2" r:id="rId2"/>
  </sheets>
  <definedNames>
    <definedName name="_xlnm.Print_Area" localSheetId="1">Hoja2!$A$1:$G$152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2" l="1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E112" i="2"/>
  <c r="G112" i="2" s="1"/>
  <c r="G111" i="2"/>
  <c r="E110" i="2"/>
  <c r="G110" i="2" s="1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E68" i="2"/>
  <c r="G68" i="2" s="1"/>
  <c r="G67" i="2"/>
  <c r="G66" i="2"/>
  <c r="E65" i="2"/>
  <c r="G65" i="2" s="1"/>
  <c r="G64" i="2"/>
  <c r="G63" i="2"/>
  <c r="G62" i="2"/>
  <c r="G61" i="2"/>
  <c r="E61" i="2"/>
  <c r="G60" i="2"/>
  <c r="G59" i="2"/>
  <c r="G58" i="2"/>
  <c r="G57" i="2"/>
  <c r="G56" i="2"/>
  <c r="G55" i="2"/>
  <c r="G54" i="2"/>
  <c r="G53" i="2"/>
  <c r="G52" i="2"/>
  <c r="G51" i="2"/>
  <c r="G50" i="2"/>
  <c r="E50" i="2"/>
  <c r="G49" i="2"/>
  <c r="G48" i="2"/>
  <c r="G47" i="2"/>
  <c r="E46" i="2"/>
  <c r="G46" i="2" s="1"/>
  <c r="G45" i="2"/>
  <c r="G44" i="2"/>
  <c r="G43" i="2"/>
  <c r="E42" i="2"/>
  <c r="G42" i="2" s="1"/>
  <c r="G41" i="2"/>
  <c r="G40" i="2"/>
  <c r="E39" i="2"/>
  <c r="G39" i="2" s="1"/>
  <c r="G38" i="2"/>
  <c r="G37" i="2"/>
  <c r="E36" i="2"/>
  <c r="G36" i="2" s="1"/>
  <c r="G35" i="2"/>
  <c r="G34" i="2"/>
  <c r="G33" i="2"/>
  <c r="G32" i="2"/>
  <c r="E31" i="2"/>
  <c r="G31" i="2" s="1"/>
  <c r="G30" i="2"/>
  <c r="G29" i="2"/>
  <c r="G28" i="2"/>
  <c r="G27" i="2"/>
  <c r="G26" i="2"/>
  <c r="E25" i="2"/>
  <c r="G25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E37" i="1"/>
  <c r="G37" i="1" s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64" i="1" l="1"/>
  <c r="G148" i="2"/>
</calcChain>
</file>

<file path=xl/sharedStrings.xml><?xml version="1.0" encoding="utf-8"?>
<sst xmlns="http://schemas.openxmlformats.org/spreadsheetml/2006/main" count="227" uniqueCount="215">
  <si>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</si>
  <si>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</si>
  <si>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</si>
  <si>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</si>
  <si>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</si>
  <si>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</si>
  <si>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</si>
  <si>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DETERGENTE EN POLVO  lb</t>
  </si>
  <si>
    <t>ALCOHOL DE MANO GL</t>
  </si>
  <si>
    <t>ATOMIZADOR 32 ONZ</t>
  </si>
  <si>
    <t>AZUCAR CREMA (PAQ 5 LIB)</t>
  </si>
  <si>
    <t>ESPONJA PARA FREGAR</t>
  </si>
  <si>
    <t>AZUCAR DIETA CAJA/1000</t>
  </si>
  <si>
    <t>BRILLO VERDE</t>
  </si>
  <si>
    <t>CAFE PAQ. 1LB</t>
  </si>
  <si>
    <t>CUCHARA PARA EL CAFÉ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</si>
  <si>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</si>
  <si>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</si>
  <si>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</si>
  <si>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</si>
  <si>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</si>
  <si>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</si>
  <si>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</si>
  <si>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</si>
  <si>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</si>
  <si>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</si>
  <si>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</si>
  <si>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</si>
  <si>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</si>
  <si>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</si>
  <si>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</si>
  <si>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</si>
  <si>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</si>
  <si>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</si>
  <si>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</si>
  <si>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</si>
  <si>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</si>
  <si>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</si>
  <si>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</si>
  <si>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</si>
  <si>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</si>
  <si>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</si>
  <si>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</si>
  <si>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</si>
  <si>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</si>
  <si>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</si>
  <si>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</si>
  <si>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</si>
  <si>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</si>
  <si>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</si>
  <si>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</si>
  <si>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</si>
  <si>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</si>
  <si>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</si>
  <si>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</si>
  <si>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</si>
  <si>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</si>
  <si>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</si>
  <si>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</si>
  <si>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DISPENSADOR DE ALCOHOL DE PARED SCOTT</t>
  </si>
  <si>
    <t>AMBIENTADOR 8ONZ</t>
  </si>
  <si>
    <t>CUBETA PEQUEÑAS COLOR NEGRO</t>
  </si>
  <si>
    <t xml:space="preserve">TOTAL EXISTENCIA EN RD$ </t>
  </si>
  <si>
    <t>COSTO CON IMPUESTO</t>
  </si>
  <si>
    <t>Bandeja Plastica Vertical</t>
  </si>
  <si>
    <t>Carpeta Timbrada color Azul y rojo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</si>
  <si>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</si>
  <si>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</si>
  <si>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</si>
  <si>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</si>
  <si>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</si>
  <si>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</si>
  <si>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</si>
  <si>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</si>
  <si>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</si>
  <si>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</si>
  <si>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</si>
  <si>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</si>
  <si>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</si>
  <si>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</si>
  <si>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</si>
  <si>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</si>
  <si>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</si>
  <si>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</si>
  <si>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</si>
  <si>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</si>
  <si>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</si>
  <si>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</si>
  <si>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</si>
  <si>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</si>
  <si>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</si>
  <si>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</si>
  <si>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</si>
  <si>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</si>
  <si>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</si>
  <si>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</si>
  <si>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</si>
  <si>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</si>
  <si>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</si>
  <si>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</si>
  <si>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</si>
  <si>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</si>
  <si>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</si>
  <si>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</si>
  <si>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</si>
  <si>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</si>
  <si>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</si>
  <si>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</si>
  <si>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</si>
  <si>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</si>
  <si>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</si>
  <si>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</si>
  <si>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</si>
  <si>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</si>
  <si>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</si>
  <si>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</si>
  <si>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</si>
  <si>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</si>
  <si>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</si>
  <si>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Post-It BANDERITAS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</si>
  <si>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</si>
  <si>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</si>
  <si>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</si>
  <si>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</si>
  <si>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</si>
  <si>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24/1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</si>
  <si>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</si>
  <si>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</si>
  <si>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</si>
  <si>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</si>
  <si>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</si>
  <si>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</si>
  <si>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</si>
  <si>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</si>
  <si>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</si>
  <si>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</si>
  <si>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</si>
  <si>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</si>
  <si>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</si>
  <si>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</si>
  <si>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</si>
  <si>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</si>
  <si>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</si>
  <si>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</si>
  <si>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</si>
  <si>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</si>
  <si>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</si>
  <si>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</si>
  <si>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</si>
  <si>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</si>
  <si>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</si>
  <si>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</si>
  <si>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</si>
  <si>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</si>
  <si>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</si>
  <si>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</si>
  <si>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</si>
  <si>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</si>
  <si>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</si>
  <si>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</si>
  <si>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</si>
  <si>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</si>
  <si>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</si>
  <si>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</si>
  <si>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</si>
  <si>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</si>
  <si>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</si>
  <si>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</si>
  <si>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</si>
  <si>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</si>
  <si>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</si>
  <si>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AAA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</si>
  <si>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</si>
  <si>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</si>
  <si>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</si>
  <si>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</si>
  <si>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</si>
  <si>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PIZARRA BLANCA MAGICA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</si>
  <si>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</si>
  <si>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</si>
  <si>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</si>
  <si>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</si>
  <si>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</si>
  <si>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</si>
  <si>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</si>
  <si>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</si>
  <si>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2X3 1000/1</t>
  </si>
  <si>
    <t xml:space="preserve">Borrador Para Pizarra </t>
  </si>
  <si>
    <t>PANEL LED REDONDO 10-W LUZ BLANCAS 6500K 5´´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</si>
  <si>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</si>
  <si>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</si>
  <si>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</si>
  <si>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</si>
  <si>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</si>
  <si>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PANEL LED REDONDO 10-W LUZ BLANCAS 6500K 8¨´</t>
  </si>
  <si>
    <t>PINTURA PLUS BLANCO HUESO (5GL) ACRILICA TROPICAL</t>
  </si>
  <si>
    <t>PINTURA PLUS BLANCO HUESO (1GL) ACRILICA TROPICAL</t>
  </si>
  <si>
    <t>MOTA TODO USO 3/8 X9 PA-566-19 LANCO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</si>
  <si>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</si>
  <si>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</si>
  <si>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</si>
  <si>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</si>
  <si>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</si>
  <si>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MASILLA BLANCA SPACKL INT-EXT GL SC-101-4 LANCO</t>
  </si>
  <si>
    <t>THINNER  TH-1000-GL 54152 TROPICAL</t>
  </si>
  <si>
    <t>LANILLA 174219 GENERICO</t>
  </si>
  <si>
    <t>TOTAL GENERAL EXISTENCIAS</t>
  </si>
  <si>
    <t>Inventario  de los materiales Gastables 31 de diciembre  2022</t>
  </si>
  <si>
    <t>Inventario de Limpieza y Cocina 31 de diciembre 2022</t>
  </si>
  <si>
    <t>Preparado por:</t>
  </si>
  <si>
    <t xml:space="preserve">Auxiliar de Almacén </t>
  </si>
  <si>
    <t>Juan bello</t>
  </si>
  <si>
    <t>Esthefania Felix Batista</t>
  </si>
  <si>
    <t>Revisado por: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</si>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</sst>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3" fontId="0" fillId="0" borderId="3" xfId="1" applyFont="1" applyFill="1" applyBorder="1"/>
    <xf numFmtId="4" fontId="5" fillId="0" borderId="2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3" fontId="0" fillId="5" borderId="3" xfId="1" applyFont="1" applyFill="1" applyBorder="1"/>
    <xf numFmtId="0" fontId="6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5" xfId="0" applyBorder="1"/>
    <xf numFmtId="43" fontId="2" fillId="0" borderId="3" xfId="1" applyFont="1" applyBorder="1"/>
    <xf numFmtId="0" fontId="0" fillId="0" borderId="1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43" fontId="0" fillId="5" borderId="1" xfId="1" applyFont="1" applyFill="1" applyBorder="1"/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8" fillId="4" borderId="10" xfId="0" applyNumberFormat="1" applyFont="1" applyFill="1" applyBorder="1" applyAlignment="1">
      <alignment horizontal="left" wrapText="1"/>
    </xf>
    <xf numFmtId="49" fontId="8" fillId="4" borderId="11" xfId="2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43" fontId="2" fillId="0" borderId="3" xfId="1" applyFont="1" applyFill="1" applyBorder="1"/>
    <xf numFmtId="14" fontId="0" fillId="5" borderId="1" xfId="0" applyNumberFormat="1" applyFill="1" applyBorder="1" applyAlignment="1">
      <alignment horizontal="left"/>
    </xf>
    <xf numFmtId="4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4" fontId="0" fillId="5" borderId="1" xfId="0" applyNumberFormat="1" applyFill="1" applyBorder="1"/>
    <xf numFmtId="4" fontId="0" fillId="0" borderId="1" xfId="0" applyNumberForma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left"/>
    </xf>
    <xf numFmtId="0" fontId="10" fillId="5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wrapText="1"/>
    </xf>
    <xf numFmtId="4" fontId="11" fillId="5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43" fontId="9" fillId="5" borderId="1" xfId="1" applyFont="1" applyFill="1" applyBorder="1"/>
    <xf numFmtId="0" fontId="1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center" wrapText="1"/>
    </xf>
    <xf numFmtId="14" fontId="11" fillId="5" borderId="1" xfId="0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3" fontId="13" fillId="0" borderId="1" xfId="0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3" fontId="11" fillId="5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4" fontId="11" fillId="5" borderId="6" xfId="0" applyNumberFormat="1" applyFont="1" applyFill="1" applyBorder="1" applyAlignment="1">
      <alignment horizontal="left"/>
    </xf>
    <xf numFmtId="0" fontId="10" fillId="5" borderId="6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14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vertical="center"/>
    </xf>
    <xf numFmtId="49" fontId="14" fillId="0" borderId="9" xfId="2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wrapText="1"/>
    </xf>
    <xf numFmtId="43" fontId="9" fillId="5" borderId="1" xfId="1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3" fontId="0" fillId="0" borderId="3" xfId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2" borderId="0" xfId="0" applyFont="1" applyFill="1" applyAlignment="1">
      <alignment horizontal="left" wrapText="1" indent="20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76200</xdr:rowOff>
    </xdr:from>
    <xdr:to>
      <xdr:col>5</xdr:col>
      <xdr:colOff>123825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82652E-36A9-4EB6-80CE-1770D83B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76200"/>
          <a:ext cx="5200650" cy="1038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0</xdr:rowOff>
    </xdr:from>
    <xdr:to>
      <xdr:col>4</xdr:col>
      <xdr:colOff>345680</xdr:colOff>
      <xdr:row>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3B67E-7B7A-4C6D-B6F6-583C99CD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0"/>
          <a:ext cx="4784330" cy="1123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A30A-A8E7-4BE6-8EBF-2926C4AD9885}">
  <dimension ref="A7:G68"/>
  <sheetViews>
    <sheetView tabSelected="1" zoomScaleNormal="100" workbookViewId="0">
      <selection activeCell="G8" sqref="G8"/>
    </sheetView>
  </sheetViews>
  <sheetFormatPr baseColWidth="10" defaultRowHeight="15" x14ac:dyDescent="0.25"/>
  <cols>
    <col min="3" max="3" width="50.7109375" bestFit="1" customWidth="1"/>
    <col min="7" max="7" width="12.28515625" customWidth="1"/>
  </cols>
  <sheetData>
    <row r="7" spans="1:7" x14ac:dyDescent="0.25">
      <c r="A7" s="78" t="s">
        <v>208</v>
      </c>
      <c r="B7" s="78"/>
      <c r="C7" s="78"/>
      <c r="D7" s="78"/>
      <c r="E7" s="78"/>
      <c r="F7" s="78"/>
      <c r="G7" s="78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1" t="s">
        <v>5</v>
      </c>
      <c r="G8" s="3" t="s">
        <v>6</v>
      </c>
    </row>
    <row r="9" spans="1:7" x14ac:dyDescent="0.25">
      <c r="A9" s="4">
        <v>44866</v>
      </c>
      <c r="B9" s="4">
        <v>44866</v>
      </c>
      <c r="C9" s="5" t="s">
        <v>7</v>
      </c>
      <c r="D9" s="6">
        <v>141</v>
      </c>
      <c r="E9" s="7">
        <v>47.2</v>
      </c>
      <c r="F9" s="25">
        <v>20</v>
      </c>
      <c r="G9" s="8">
        <f t="shared" ref="G9:G63" si="0">E9*F9</f>
        <v>944</v>
      </c>
    </row>
    <row r="10" spans="1:7" x14ac:dyDescent="0.25">
      <c r="A10" s="4">
        <v>44470</v>
      </c>
      <c r="B10" s="4">
        <v>44470</v>
      </c>
      <c r="C10" s="5" t="s">
        <v>8</v>
      </c>
      <c r="D10" s="6">
        <v>133</v>
      </c>
      <c r="E10" s="7">
        <v>436.6</v>
      </c>
      <c r="F10" s="25">
        <v>23</v>
      </c>
      <c r="G10" s="8">
        <f t="shared" si="0"/>
        <v>10041.800000000001</v>
      </c>
    </row>
    <row r="11" spans="1:7" x14ac:dyDescent="0.25">
      <c r="A11" s="4">
        <v>44130</v>
      </c>
      <c r="B11" s="4">
        <v>44130</v>
      </c>
      <c r="C11" s="5" t="s">
        <v>9</v>
      </c>
      <c r="D11" s="6">
        <v>107</v>
      </c>
      <c r="E11" s="9">
        <v>100.3</v>
      </c>
      <c r="F11" s="25">
        <v>2</v>
      </c>
      <c r="G11" s="8">
        <f t="shared" si="0"/>
        <v>200.6</v>
      </c>
    </row>
    <row r="12" spans="1:7" x14ac:dyDescent="0.25">
      <c r="A12" s="4">
        <v>44886</v>
      </c>
      <c r="B12" s="4">
        <v>44886</v>
      </c>
      <c r="C12" s="5" t="s">
        <v>10</v>
      </c>
      <c r="D12" s="6">
        <v>9</v>
      </c>
      <c r="E12" s="7">
        <v>153.4</v>
      </c>
      <c r="F12" s="25">
        <v>132</v>
      </c>
      <c r="G12" s="8">
        <f t="shared" si="0"/>
        <v>20248.8</v>
      </c>
    </row>
    <row r="13" spans="1:7" x14ac:dyDescent="0.25">
      <c r="A13" s="4">
        <v>44872</v>
      </c>
      <c r="B13" s="4">
        <v>44872</v>
      </c>
      <c r="C13" s="5" t="s">
        <v>11</v>
      </c>
      <c r="D13" s="6">
        <v>110</v>
      </c>
      <c r="E13" s="7">
        <v>23.6</v>
      </c>
      <c r="F13" s="25">
        <v>44</v>
      </c>
      <c r="G13" s="8">
        <f>E13*F13</f>
        <v>1038.4000000000001</v>
      </c>
    </row>
    <row r="14" spans="1:7" x14ac:dyDescent="0.25">
      <c r="A14" s="4">
        <v>44335</v>
      </c>
      <c r="B14" s="4">
        <v>44335</v>
      </c>
      <c r="C14" s="5" t="s">
        <v>12</v>
      </c>
      <c r="D14" s="6">
        <v>13</v>
      </c>
      <c r="E14" s="7">
        <v>637.20000000000005</v>
      </c>
      <c r="F14" s="25">
        <v>3</v>
      </c>
      <c r="G14" s="8">
        <f t="shared" si="0"/>
        <v>1911.6000000000001</v>
      </c>
    </row>
    <row r="15" spans="1:7" x14ac:dyDescent="0.25">
      <c r="A15" s="4">
        <v>44872</v>
      </c>
      <c r="B15" s="4">
        <v>44872</v>
      </c>
      <c r="C15" s="5" t="s">
        <v>13</v>
      </c>
      <c r="D15" s="6">
        <v>110</v>
      </c>
      <c r="E15" s="7">
        <v>17.7</v>
      </c>
      <c r="F15" s="25">
        <v>22</v>
      </c>
      <c r="G15" s="8">
        <f t="shared" si="0"/>
        <v>389.4</v>
      </c>
    </row>
    <row r="16" spans="1:7" x14ac:dyDescent="0.25">
      <c r="A16" s="4">
        <v>44433</v>
      </c>
      <c r="B16" s="4">
        <v>44433</v>
      </c>
      <c r="C16" s="5" t="s">
        <v>14</v>
      </c>
      <c r="D16" s="6">
        <v>14</v>
      </c>
      <c r="E16" s="7">
        <v>213.58</v>
      </c>
      <c r="F16" s="25">
        <v>465</v>
      </c>
      <c r="G16" s="8">
        <f t="shared" si="0"/>
        <v>99314.700000000012</v>
      </c>
    </row>
    <row r="17" spans="1:7" x14ac:dyDescent="0.25">
      <c r="A17" s="4">
        <v>44770</v>
      </c>
      <c r="B17" s="4">
        <v>44770</v>
      </c>
      <c r="C17" s="5" t="s">
        <v>15</v>
      </c>
      <c r="D17" s="6">
        <v>6</v>
      </c>
      <c r="E17" s="7">
        <v>76.7</v>
      </c>
      <c r="F17" s="25">
        <v>14</v>
      </c>
      <c r="G17" s="8">
        <f>E17*F17</f>
        <v>1073.8</v>
      </c>
    </row>
    <row r="18" spans="1:7" x14ac:dyDescent="0.25">
      <c r="A18" s="4">
        <v>44880</v>
      </c>
      <c r="B18" s="4">
        <v>44880</v>
      </c>
      <c r="C18" s="5" t="s">
        <v>16</v>
      </c>
      <c r="D18" s="6">
        <v>10</v>
      </c>
      <c r="E18" s="9">
        <v>297.48</v>
      </c>
      <c r="F18" s="25">
        <v>51</v>
      </c>
      <c r="G18" s="8">
        <f t="shared" si="0"/>
        <v>15171.480000000001</v>
      </c>
    </row>
    <row r="19" spans="1:7" x14ac:dyDescent="0.25">
      <c r="A19" s="4">
        <v>43517</v>
      </c>
      <c r="B19" s="4">
        <v>43517</v>
      </c>
      <c r="C19" s="5" t="s">
        <v>17</v>
      </c>
      <c r="D19" s="6">
        <v>132</v>
      </c>
      <c r="E19" s="7">
        <v>237.5</v>
      </c>
      <c r="F19" s="25">
        <v>9</v>
      </c>
      <c r="G19" s="8">
        <f t="shared" si="0"/>
        <v>2137.5</v>
      </c>
    </row>
    <row r="20" spans="1:7" x14ac:dyDescent="0.25">
      <c r="A20" s="4">
        <v>43123</v>
      </c>
      <c r="B20" s="4">
        <v>43123</v>
      </c>
      <c r="C20" s="5" t="s">
        <v>18</v>
      </c>
      <c r="D20" s="6">
        <v>15</v>
      </c>
      <c r="E20" s="7">
        <v>470</v>
      </c>
      <c r="F20" s="25">
        <v>3</v>
      </c>
      <c r="G20" s="8">
        <f t="shared" si="0"/>
        <v>1410</v>
      </c>
    </row>
    <row r="21" spans="1:7" x14ac:dyDescent="0.25">
      <c r="A21" s="4">
        <v>43517</v>
      </c>
      <c r="B21" s="4">
        <v>43517</v>
      </c>
      <c r="C21" s="5" t="s">
        <v>19</v>
      </c>
      <c r="D21" s="6">
        <v>43</v>
      </c>
      <c r="E21" s="7">
        <v>200.06</v>
      </c>
      <c r="F21" s="25">
        <v>24</v>
      </c>
      <c r="G21" s="8">
        <f t="shared" si="0"/>
        <v>4801.4400000000005</v>
      </c>
    </row>
    <row r="22" spans="1:7" x14ac:dyDescent="0.25">
      <c r="A22" s="4">
        <v>43123</v>
      </c>
      <c r="B22" s="4">
        <v>43123</v>
      </c>
      <c r="C22" s="5" t="s">
        <v>20</v>
      </c>
      <c r="D22" s="6">
        <v>135</v>
      </c>
      <c r="E22" s="7">
        <v>235</v>
      </c>
      <c r="F22" s="25">
        <v>4</v>
      </c>
      <c r="G22" s="8">
        <f t="shared" si="0"/>
        <v>940</v>
      </c>
    </row>
    <row r="23" spans="1:7" x14ac:dyDescent="0.25">
      <c r="A23" s="4">
        <v>43223</v>
      </c>
      <c r="B23" s="4">
        <v>43223</v>
      </c>
      <c r="C23" s="5" t="s">
        <v>21</v>
      </c>
      <c r="D23" s="6">
        <v>16</v>
      </c>
      <c r="E23" s="7">
        <v>3</v>
      </c>
      <c r="F23" s="25">
        <v>64</v>
      </c>
      <c r="G23" s="8">
        <f t="shared" si="0"/>
        <v>192</v>
      </c>
    </row>
    <row r="24" spans="1:7" x14ac:dyDescent="0.25">
      <c r="A24" s="4">
        <v>44875</v>
      </c>
      <c r="B24" s="4">
        <v>44875</v>
      </c>
      <c r="C24" s="5" t="s">
        <v>22</v>
      </c>
      <c r="D24" s="6">
        <v>142</v>
      </c>
      <c r="E24" s="7">
        <v>433.06</v>
      </c>
      <c r="F24" s="25">
        <v>34</v>
      </c>
      <c r="G24" s="8">
        <f t="shared" si="0"/>
        <v>14724.04</v>
      </c>
    </row>
    <row r="25" spans="1:7" x14ac:dyDescent="0.25">
      <c r="A25" s="4">
        <v>44875</v>
      </c>
      <c r="B25" s="4">
        <v>44875</v>
      </c>
      <c r="C25" s="5" t="s">
        <v>23</v>
      </c>
      <c r="D25" s="6">
        <v>143</v>
      </c>
      <c r="E25" s="9">
        <v>273.17</v>
      </c>
      <c r="F25" s="25">
        <v>17</v>
      </c>
      <c r="G25" s="8">
        <f t="shared" si="0"/>
        <v>4643.8900000000003</v>
      </c>
    </row>
    <row r="26" spans="1:7" x14ac:dyDescent="0.25">
      <c r="A26" s="4">
        <v>44875</v>
      </c>
      <c r="B26" s="4">
        <v>44875</v>
      </c>
      <c r="C26" s="5" t="s">
        <v>24</v>
      </c>
      <c r="D26" s="6">
        <v>144</v>
      </c>
      <c r="E26" s="7">
        <v>94.4</v>
      </c>
      <c r="F26" s="25">
        <v>32</v>
      </c>
      <c r="G26" s="8">
        <f t="shared" si="0"/>
        <v>3020.8</v>
      </c>
    </row>
    <row r="27" spans="1:7" x14ac:dyDescent="0.25">
      <c r="A27" s="4">
        <v>44872</v>
      </c>
      <c r="B27" s="4">
        <v>44872</v>
      </c>
      <c r="C27" s="5" t="s">
        <v>25</v>
      </c>
      <c r="D27" s="6">
        <v>137</v>
      </c>
      <c r="E27" s="7">
        <v>68.44</v>
      </c>
      <c r="F27" s="25">
        <v>54</v>
      </c>
      <c r="G27" s="8">
        <f t="shared" si="0"/>
        <v>3695.7599999999998</v>
      </c>
    </row>
    <row r="28" spans="1:7" x14ac:dyDescent="0.25">
      <c r="A28" s="4">
        <v>44872</v>
      </c>
      <c r="B28" s="4">
        <v>44872</v>
      </c>
      <c r="C28" s="5" t="s">
        <v>26</v>
      </c>
      <c r="D28" s="6">
        <v>138</v>
      </c>
      <c r="E28" s="10">
        <v>109.74</v>
      </c>
      <c r="F28" s="25">
        <v>38</v>
      </c>
      <c r="G28" s="8">
        <f t="shared" si="0"/>
        <v>4170.12</v>
      </c>
    </row>
    <row r="29" spans="1:7" x14ac:dyDescent="0.25">
      <c r="A29" s="4">
        <v>44876</v>
      </c>
      <c r="B29" s="4">
        <v>44876</v>
      </c>
      <c r="C29" s="5" t="s">
        <v>27</v>
      </c>
      <c r="D29" s="6">
        <v>139</v>
      </c>
      <c r="E29" s="7">
        <v>110.92</v>
      </c>
      <c r="F29" s="25">
        <v>37</v>
      </c>
      <c r="G29" s="8">
        <f t="shared" si="0"/>
        <v>4104.04</v>
      </c>
    </row>
    <row r="30" spans="1:7" x14ac:dyDescent="0.25">
      <c r="A30" s="4">
        <v>44876</v>
      </c>
      <c r="B30" s="4">
        <v>44876</v>
      </c>
      <c r="C30" s="5" t="s">
        <v>28</v>
      </c>
      <c r="D30" s="6">
        <v>140</v>
      </c>
      <c r="E30" s="7">
        <v>285.04000000000002</v>
      </c>
      <c r="F30" s="25">
        <v>57</v>
      </c>
      <c r="G30" s="8">
        <f t="shared" si="0"/>
        <v>16247.28</v>
      </c>
    </row>
    <row r="31" spans="1:7" x14ac:dyDescent="0.25">
      <c r="A31" s="4">
        <v>44334</v>
      </c>
      <c r="B31" s="4">
        <v>44334</v>
      </c>
      <c r="C31" s="5" t="s">
        <v>29</v>
      </c>
      <c r="D31" s="6">
        <v>134</v>
      </c>
      <c r="E31" s="7">
        <v>413</v>
      </c>
      <c r="F31" s="25">
        <v>22</v>
      </c>
      <c r="G31" s="8">
        <f t="shared" si="0"/>
        <v>9086</v>
      </c>
    </row>
    <row r="32" spans="1:7" x14ac:dyDescent="0.25">
      <c r="A32" s="4">
        <v>44876</v>
      </c>
      <c r="B32" s="4">
        <v>44876</v>
      </c>
      <c r="C32" s="5" t="s">
        <v>30</v>
      </c>
      <c r="D32" s="6">
        <v>40</v>
      </c>
      <c r="E32" s="7">
        <v>449.88</v>
      </c>
      <c r="F32" s="25">
        <v>4</v>
      </c>
      <c r="G32" s="8">
        <f t="shared" si="0"/>
        <v>1799.52</v>
      </c>
    </row>
    <row r="33" spans="1:7" x14ac:dyDescent="0.25">
      <c r="A33" s="4">
        <v>44375</v>
      </c>
      <c r="B33" s="4">
        <v>44375</v>
      </c>
      <c r="C33" s="5" t="s">
        <v>31</v>
      </c>
      <c r="D33" s="6">
        <v>101</v>
      </c>
      <c r="E33" s="7">
        <v>85.55</v>
      </c>
      <c r="F33" s="25">
        <v>3</v>
      </c>
      <c r="G33" s="8">
        <f t="shared" si="0"/>
        <v>256.64999999999998</v>
      </c>
    </row>
    <row r="34" spans="1:7" x14ac:dyDescent="0.25">
      <c r="A34" s="4">
        <v>44876</v>
      </c>
      <c r="B34" s="4">
        <v>44876</v>
      </c>
      <c r="C34" s="5" t="s">
        <v>32</v>
      </c>
      <c r="D34" s="6">
        <v>44</v>
      </c>
      <c r="E34" s="9">
        <v>57.23</v>
      </c>
      <c r="F34" s="25">
        <v>49</v>
      </c>
      <c r="G34" s="8">
        <f t="shared" si="0"/>
        <v>2804.27</v>
      </c>
    </row>
    <row r="35" spans="1:7" x14ac:dyDescent="0.25">
      <c r="A35" s="4">
        <v>43882</v>
      </c>
      <c r="B35" s="4">
        <v>43882</v>
      </c>
      <c r="C35" s="5" t="s">
        <v>33</v>
      </c>
      <c r="D35" s="6">
        <v>130</v>
      </c>
      <c r="E35" s="7">
        <v>245</v>
      </c>
      <c r="F35" s="25">
        <v>10</v>
      </c>
      <c r="G35" s="8">
        <f t="shared" si="0"/>
        <v>2450</v>
      </c>
    </row>
    <row r="36" spans="1:7" x14ac:dyDescent="0.25">
      <c r="A36" s="4">
        <v>44475</v>
      </c>
      <c r="B36" s="4">
        <v>44475</v>
      </c>
      <c r="C36" s="5" t="s">
        <v>34</v>
      </c>
      <c r="D36" s="11">
        <v>131</v>
      </c>
      <c r="E36" s="9">
        <v>459.02</v>
      </c>
      <c r="F36" s="25">
        <v>21</v>
      </c>
      <c r="G36" s="8">
        <f t="shared" si="0"/>
        <v>9639.42</v>
      </c>
    </row>
    <row r="37" spans="1:7" x14ac:dyDescent="0.25">
      <c r="A37" s="4">
        <v>44770</v>
      </c>
      <c r="B37" s="4">
        <v>44770</v>
      </c>
      <c r="C37" s="5" t="s">
        <v>35</v>
      </c>
      <c r="D37" s="6">
        <v>39</v>
      </c>
      <c r="E37" s="12">
        <f>2.02*1.18</f>
        <v>2.3835999999999999</v>
      </c>
      <c r="F37" s="25">
        <v>7275</v>
      </c>
      <c r="G37" s="8">
        <f>E37*F37</f>
        <v>17340.689999999999</v>
      </c>
    </row>
    <row r="38" spans="1:7" x14ac:dyDescent="0.25">
      <c r="A38" s="13">
        <v>44876</v>
      </c>
      <c r="B38" s="13">
        <v>44876</v>
      </c>
      <c r="C38" s="14" t="s">
        <v>36</v>
      </c>
      <c r="D38" s="15">
        <v>1</v>
      </c>
      <c r="E38" s="16">
        <v>122.91</v>
      </c>
      <c r="F38" s="25">
        <v>708</v>
      </c>
      <c r="G38" s="17">
        <f t="shared" si="0"/>
        <v>87020.28</v>
      </c>
    </row>
    <row r="39" spans="1:7" x14ac:dyDescent="0.25">
      <c r="A39" s="13">
        <v>44875</v>
      </c>
      <c r="B39" s="13">
        <v>44875</v>
      </c>
      <c r="C39" s="14" t="s">
        <v>37</v>
      </c>
      <c r="D39" s="15">
        <v>3</v>
      </c>
      <c r="E39" s="16">
        <v>56.99</v>
      </c>
      <c r="F39" s="25">
        <v>440</v>
      </c>
      <c r="G39" s="17">
        <f t="shared" si="0"/>
        <v>25075.600000000002</v>
      </c>
    </row>
    <row r="40" spans="1:7" x14ac:dyDescent="0.25">
      <c r="A40" s="13">
        <v>44866</v>
      </c>
      <c r="B40" s="13">
        <v>44866</v>
      </c>
      <c r="C40" s="14" t="s">
        <v>38</v>
      </c>
      <c r="D40" s="15">
        <v>2</v>
      </c>
      <c r="E40" s="16">
        <v>366.78</v>
      </c>
      <c r="F40" s="25">
        <v>291</v>
      </c>
      <c r="G40" s="17">
        <f t="shared" si="0"/>
        <v>106732.98</v>
      </c>
    </row>
    <row r="41" spans="1:7" x14ac:dyDescent="0.25">
      <c r="A41" s="4">
        <v>43250</v>
      </c>
      <c r="B41" s="4">
        <v>43250</v>
      </c>
      <c r="C41" s="5" t="s">
        <v>39</v>
      </c>
      <c r="D41" s="6">
        <v>42</v>
      </c>
      <c r="E41" s="7">
        <v>247.8</v>
      </c>
      <c r="F41" s="25">
        <v>5</v>
      </c>
      <c r="G41" s="8">
        <f t="shared" si="0"/>
        <v>1239</v>
      </c>
    </row>
    <row r="42" spans="1:7" x14ac:dyDescent="0.25">
      <c r="A42" s="13">
        <v>44866</v>
      </c>
      <c r="B42" s="13">
        <v>44866</v>
      </c>
      <c r="C42" s="18" t="s">
        <v>40</v>
      </c>
      <c r="D42" s="6">
        <v>128</v>
      </c>
      <c r="E42" s="9">
        <v>472</v>
      </c>
      <c r="F42" s="25">
        <v>7</v>
      </c>
      <c r="G42" s="8">
        <f t="shared" si="0"/>
        <v>3304</v>
      </c>
    </row>
    <row r="43" spans="1:7" x14ac:dyDescent="0.25">
      <c r="A43" s="4">
        <v>44874</v>
      </c>
      <c r="B43" s="4">
        <v>44874</v>
      </c>
      <c r="C43" s="5" t="s">
        <v>41</v>
      </c>
      <c r="D43" s="6">
        <v>4</v>
      </c>
      <c r="E43" s="7">
        <v>112.1</v>
      </c>
      <c r="F43" s="25">
        <v>142</v>
      </c>
      <c r="G43" s="8">
        <f>+E43*F43</f>
        <v>15918.199999999999</v>
      </c>
    </row>
    <row r="44" spans="1:7" x14ac:dyDescent="0.25">
      <c r="A44" s="4">
        <v>44867</v>
      </c>
      <c r="B44" s="4">
        <v>44867</v>
      </c>
      <c r="C44" s="5" t="s">
        <v>42</v>
      </c>
      <c r="D44" s="6">
        <v>45</v>
      </c>
      <c r="E44" s="7">
        <v>173.46</v>
      </c>
      <c r="F44" s="25">
        <v>18</v>
      </c>
      <c r="G44" s="8">
        <f t="shared" si="0"/>
        <v>3122.28</v>
      </c>
    </row>
    <row r="45" spans="1:7" x14ac:dyDescent="0.25">
      <c r="A45" s="4">
        <v>44874</v>
      </c>
      <c r="B45" s="4">
        <v>44874</v>
      </c>
      <c r="C45" s="5" t="s">
        <v>43</v>
      </c>
      <c r="D45" s="6">
        <v>11</v>
      </c>
      <c r="E45" s="7">
        <v>483.8</v>
      </c>
      <c r="F45" s="25">
        <v>43</v>
      </c>
      <c r="G45" s="8">
        <f>+E45*F45</f>
        <v>20803.400000000001</v>
      </c>
    </row>
    <row r="46" spans="1:7" x14ac:dyDescent="0.25">
      <c r="A46" s="4">
        <v>44799</v>
      </c>
      <c r="B46" s="4">
        <v>44799</v>
      </c>
      <c r="C46" s="5" t="s">
        <v>44</v>
      </c>
      <c r="D46" s="6">
        <v>12</v>
      </c>
      <c r="E46" s="7">
        <v>236</v>
      </c>
      <c r="F46" s="25">
        <v>26</v>
      </c>
      <c r="G46" s="8">
        <f t="shared" si="0"/>
        <v>6136</v>
      </c>
    </row>
    <row r="47" spans="1:7" x14ac:dyDescent="0.25">
      <c r="A47" s="4">
        <v>44886</v>
      </c>
      <c r="B47" s="4">
        <v>44886</v>
      </c>
      <c r="C47" s="5" t="s">
        <v>45</v>
      </c>
      <c r="D47" s="6">
        <v>8</v>
      </c>
      <c r="E47" s="7">
        <v>165.2</v>
      </c>
      <c r="F47" s="25">
        <v>426</v>
      </c>
      <c r="G47" s="8">
        <f>+E47*F47</f>
        <v>70375.199999999997</v>
      </c>
    </row>
    <row r="48" spans="1:7" x14ac:dyDescent="0.25">
      <c r="A48" s="4">
        <v>44876</v>
      </c>
      <c r="B48" s="4">
        <v>44876</v>
      </c>
      <c r="C48" s="5" t="s">
        <v>46</v>
      </c>
      <c r="D48" s="6">
        <v>6</v>
      </c>
      <c r="E48" s="19">
        <v>121.54</v>
      </c>
      <c r="F48" s="25">
        <v>401</v>
      </c>
      <c r="G48" s="8">
        <f>+E48*F48</f>
        <v>48737.54</v>
      </c>
    </row>
    <row r="49" spans="1:7" x14ac:dyDescent="0.25">
      <c r="A49" s="4">
        <v>44334</v>
      </c>
      <c r="B49" s="4">
        <v>44334</v>
      </c>
      <c r="C49" s="20" t="s">
        <v>47</v>
      </c>
      <c r="D49" s="6">
        <v>127</v>
      </c>
      <c r="E49" s="12">
        <v>241.9</v>
      </c>
      <c r="F49" s="25">
        <v>29</v>
      </c>
      <c r="G49" s="8">
        <f t="shared" si="0"/>
        <v>7015.1</v>
      </c>
    </row>
    <row r="50" spans="1:7" x14ac:dyDescent="0.25">
      <c r="A50" s="4">
        <v>44608</v>
      </c>
      <c r="B50" s="4">
        <v>44608</v>
      </c>
      <c r="C50" s="5" t="s">
        <v>48</v>
      </c>
      <c r="D50" s="6">
        <v>41</v>
      </c>
      <c r="E50" s="19">
        <v>649</v>
      </c>
      <c r="F50" s="25">
        <v>9</v>
      </c>
      <c r="G50" s="8">
        <f t="shared" si="0"/>
        <v>5841</v>
      </c>
    </row>
    <row r="51" spans="1:7" x14ac:dyDescent="0.25">
      <c r="A51" s="75">
        <v>44608</v>
      </c>
      <c r="B51" s="75">
        <v>44608</v>
      </c>
      <c r="C51" s="74" t="s">
        <v>49</v>
      </c>
      <c r="D51" s="73">
        <v>5</v>
      </c>
      <c r="E51" s="19">
        <v>29</v>
      </c>
      <c r="F51" s="77">
        <v>87</v>
      </c>
      <c r="G51" s="76">
        <f t="shared" si="0"/>
        <v>2523</v>
      </c>
    </row>
    <row r="52" spans="1:7" x14ac:dyDescent="0.25">
      <c r="A52" s="4">
        <v>43123</v>
      </c>
      <c r="B52" s="4">
        <v>43123</v>
      </c>
      <c r="C52" s="18" t="s">
        <v>50</v>
      </c>
      <c r="D52" s="6">
        <v>124</v>
      </c>
      <c r="E52" s="9">
        <v>94</v>
      </c>
      <c r="F52" s="25">
        <v>5</v>
      </c>
      <c r="G52" s="8">
        <f t="shared" si="0"/>
        <v>470</v>
      </c>
    </row>
    <row r="53" spans="1:7" x14ac:dyDescent="0.25">
      <c r="A53" s="4">
        <v>44335</v>
      </c>
      <c r="B53" s="4">
        <v>44335</v>
      </c>
      <c r="C53" s="20" t="s">
        <v>51</v>
      </c>
      <c r="D53" s="6">
        <v>7</v>
      </c>
      <c r="E53" s="19">
        <v>124.25</v>
      </c>
      <c r="F53" s="25">
        <v>0</v>
      </c>
      <c r="G53" s="8">
        <f t="shared" si="0"/>
        <v>0</v>
      </c>
    </row>
    <row r="54" spans="1:7" x14ac:dyDescent="0.25">
      <c r="A54" s="4">
        <v>44335</v>
      </c>
      <c r="B54" s="4">
        <v>44335</v>
      </c>
      <c r="C54" s="18" t="s">
        <v>52</v>
      </c>
      <c r="D54" s="6">
        <v>108</v>
      </c>
      <c r="E54" s="19">
        <v>141.6</v>
      </c>
      <c r="F54" s="25">
        <v>11</v>
      </c>
      <c r="G54" s="8">
        <f t="shared" si="0"/>
        <v>1557.6</v>
      </c>
    </row>
    <row r="55" spans="1:7" x14ac:dyDescent="0.25">
      <c r="A55" s="4">
        <v>44335</v>
      </c>
      <c r="B55" s="4">
        <v>44335</v>
      </c>
      <c r="C55" s="20" t="s">
        <v>53</v>
      </c>
      <c r="D55" s="6">
        <v>129</v>
      </c>
      <c r="E55" s="19">
        <v>128.27000000000001</v>
      </c>
      <c r="F55" s="25">
        <v>9</v>
      </c>
      <c r="G55" s="8">
        <f t="shared" si="0"/>
        <v>1154.43</v>
      </c>
    </row>
    <row r="56" spans="1:7" x14ac:dyDescent="0.25">
      <c r="A56" s="4">
        <v>44872</v>
      </c>
      <c r="B56" s="4">
        <v>44872</v>
      </c>
      <c r="C56" s="18" t="s">
        <v>54</v>
      </c>
      <c r="D56" s="6">
        <v>101</v>
      </c>
      <c r="E56" s="19">
        <v>90.86</v>
      </c>
      <c r="F56" s="25">
        <v>24</v>
      </c>
      <c r="G56" s="8">
        <f t="shared" si="0"/>
        <v>2180.64</v>
      </c>
    </row>
    <row r="57" spans="1:7" x14ac:dyDescent="0.25">
      <c r="A57" s="4">
        <v>44375</v>
      </c>
      <c r="B57" s="4">
        <v>44375</v>
      </c>
      <c r="C57" s="20" t="s">
        <v>55</v>
      </c>
      <c r="D57" s="6">
        <v>101</v>
      </c>
      <c r="E57" s="19">
        <v>52.97</v>
      </c>
      <c r="F57" s="25">
        <v>7</v>
      </c>
      <c r="G57" s="8">
        <f t="shared" si="0"/>
        <v>370.78999999999996</v>
      </c>
    </row>
    <row r="58" spans="1:7" x14ac:dyDescent="0.25">
      <c r="A58" s="4">
        <v>44692</v>
      </c>
      <c r="B58" s="4">
        <v>44692</v>
      </c>
      <c r="C58" s="20" t="s">
        <v>56</v>
      </c>
      <c r="D58" s="6">
        <v>124</v>
      </c>
      <c r="E58" s="19">
        <v>46.73</v>
      </c>
      <c r="F58" s="25">
        <v>14</v>
      </c>
      <c r="G58" s="8">
        <f>E58*F58</f>
        <v>654.21999999999991</v>
      </c>
    </row>
    <row r="59" spans="1:7" x14ac:dyDescent="0.25">
      <c r="A59" s="4">
        <v>44335</v>
      </c>
      <c r="B59" s="4">
        <v>44335</v>
      </c>
      <c r="C59" s="18" t="s">
        <v>57</v>
      </c>
      <c r="D59" s="6">
        <v>126</v>
      </c>
      <c r="E59" s="19">
        <v>84.57</v>
      </c>
      <c r="F59" s="25">
        <v>0</v>
      </c>
      <c r="G59" s="8">
        <f t="shared" si="0"/>
        <v>0</v>
      </c>
    </row>
    <row r="60" spans="1:7" x14ac:dyDescent="0.25">
      <c r="A60" s="4">
        <v>43123</v>
      </c>
      <c r="B60" s="4">
        <v>43123</v>
      </c>
      <c r="C60" s="20" t="s">
        <v>58</v>
      </c>
      <c r="D60" s="6">
        <v>101</v>
      </c>
      <c r="E60" s="19">
        <v>120</v>
      </c>
      <c r="F60" s="25">
        <v>1</v>
      </c>
      <c r="G60" s="8">
        <f t="shared" si="0"/>
        <v>120</v>
      </c>
    </row>
    <row r="61" spans="1:7" x14ac:dyDescent="0.25">
      <c r="A61" s="4">
        <v>44875</v>
      </c>
      <c r="B61" s="4">
        <v>44875</v>
      </c>
      <c r="C61" s="5" t="s">
        <v>59</v>
      </c>
      <c r="D61" s="6">
        <v>15</v>
      </c>
      <c r="E61" s="19">
        <v>1172.92</v>
      </c>
      <c r="F61" s="25">
        <v>3</v>
      </c>
      <c r="G61" s="8">
        <f t="shared" si="0"/>
        <v>3518.76</v>
      </c>
    </row>
    <row r="62" spans="1:7" x14ac:dyDescent="0.25">
      <c r="A62" s="4">
        <v>44886</v>
      </c>
      <c r="B62" s="4">
        <v>44886</v>
      </c>
      <c r="C62" s="18" t="s">
        <v>60</v>
      </c>
      <c r="D62" s="6">
        <v>125</v>
      </c>
      <c r="E62" s="19">
        <v>131.88</v>
      </c>
      <c r="F62" s="25">
        <v>27</v>
      </c>
      <c r="G62" s="8">
        <f t="shared" si="0"/>
        <v>3560.7599999999998</v>
      </c>
    </row>
    <row r="63" spans="1:7" x14ac:dyDescent="0.25">
      <c r="A63" s="4">
        <v>44872</v>
      </c>
      <c r="B63" s="4">
        <v>44872</v>
      </c>
      <c r="C63" s="18" t="s">
        <v>61</v>
      </c>
      <c r="D63" s="6">
        <v>41</v>
      </c>
      <c r="E63" s="19">
        <v>106.2</v>
      </c>
      <c r="F63" s="25">
        <v>9</v>
      </c>
      <c r="G63" s="8">
        <f t="shared" si="0"/>
        <v>955.80000000000007</v>
      </c>
    </row>
    <row r="64" spans="1:7" x14ac:dyDescent="0.25">
      <c r="A64" s="37" t="s">
        <v>209</v>
      </c>
      <c r="D64" s="21" t="s">
        <v>62</v>
      </c>
      <c r="E64" s="22"/>
      <c r="F64" s="23"/>
      <c r="G64" s="24">
        <f>SUM(G9:G63)</f>
        <v>672184.58000000019</v>
      </c>
    </row>
    <row r="65" spans="1:5" x14ac:dyDescent="0.25">
      <c r="E65" s="37" t="s">
        <v>213</v>
      </c>
    </row>
    <row r="66" spans="1:5" x14ac:dyDescent="0.25">
      <c r="A66" t="s">
        <v>211</v>
      </c>
    </row>
    <row r="67" spans="1:5" x14ac:dyDescent="0.25">
      <c r="A67" t="s">
        <v>210</v>
      </c>
      <c r="E67" t="s">
        <v>212</v>
      </c>
    </row>
    <row r="68" spans="1:5" x14ac:dyDescent="0.25">
      <c r="E68" t="s">
        <v>214</v>
      </c>
    </row>
  </sheetData>
  <mergeCells count="1">
    <mergeCell ref="A7:G7"/>
  </mergeCells>
  <pageMargins left="0.9055118110236221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A8DB-6ACD-4DF5-B298-4D5E92DECD3A}">
  <dimension ref="A7:G152"/>
  <sheetViews>
    <sheetView view="pageBreakPreview" topLeftCell="A120" zoomScale="60" zoomScaleNormal="100" workbookViewId="0">
      <selection activeCell="J145" sqref="J145"/>
    </sheetView>
  </sheetViews>
  <sheetFormatPr baseColWidth="10" defaultRowHeight="15" x14ac:dyDescent="0.25"/>
  <cols>
    <col min="1" max="2" width="11.85546875" bestFit="1" customWidth="1"/>
    <col min="3" max="3" width="66.5703125" customWidth="1"/>
    <col min="4" max="6" width="11.5703125" bestFit="1" customWidth="1"/>
    <col min="7" max="7" width="15.28515625" customWidth="1"/>
  </cols>
  <sheetData>
    <row r="7" spans="1:7" ht="15" customHeight="1" x14ac:dyDescent="0.25">
      <c r="A7" s="79" t="s">
        <v>207</v>
      </c>
      <c r="B7" s="79"/>
      <c r="C7" s="79"/>
      <c r="D7" s="79"/>
      <c r="E7" s="79"/>
      <c r="F7" s="79"/>
      <c r="G7" s="79"/>
    </row>
    <row r="8" spans="1:7" ht="45" x14ac:dyDescent="0.25">
      <c r="A8" s="26" t="s">
        <v>0</v>
      </c>
      <c r="B8" s="26" t="s">
        <v>1</v>
      </c>
      <c r="C8" s="26" t="s">
        <v>2</v>
      </c>
      <c r="D8" s="26" t="s">
        <v>3</v>
      </c>
      <c r="E8" s="26" t="s">
        <v>63</v>
      </c>
      <c r="F8" s="26" t="s">
        <v>5</v>
      </c>
      <c r="G8" s="27" t="s">
        <v>6</v>
      </c>
    </row>
    <row r="9" spans="1:7" ht="15.75" x14ac:dyDescent="0.25">
      <c r="A9" s="46">
        <v>44678</v>
      </c>
      <c r="B9" s="46">
        <v>44678</v>
      </c>
      <c r="C9" s="47" t="s">
        <v>64</v>
      </c>
      <c r="D9" s="48">
        <v>46</v>
      </c>
      <c r="E9" s="49">
        <v>215</v>
      </c>
      <c r="F9" s="50">
        <v>31</v>
      </c>
      <c r="G9" s="51">
        <f>E9*F9</f>
        <v>6665</v>
      </c>
    </row>
    <row r="10" spans="1:7" ht="15.75" x14ac:dyDescent="0.25">
      <c r="A10" s="46">
        <v>44837</v>
      </c>
      <c r="B10" s="46">
        <v>44837</v>
      </c>
      <c r="C10" s="52" t="s">
        <v>65</v>
      </c>
      <c r="D10" s="53">
        <v>78</v>
      </c>
      <c r="E10" s="49">
        <v>158.12</v>
      </c>
      <c r="F10" s="50">
        <v>275</v>
      </c>
      <c r="G10" s="51">
        <f>+F10*E10</f>
        <v>43483</v>
      </c>
    </row>
    <row r="11" spans="1:7" ht="15.75" x14ac:dyDescent="0.25">
      <c r="A11" s="54">
        <v>44684</v>
      </c>
      <c r="B11" s="54">
        <v>44684</v>
      </c>
      <c r="C11" s="52" t="s">
        <v>66</v>
      </c>
      <c r="D11" s="53">
        <v>78</v>
      </c>
      <c r="E11" s="49">
        <v>42.48</v>
      </c>
      <c r="F11" s="55">
        <v>66</v>
      </c>
      <c r="G11" s="51">
        <f>E11*F11</f>
        <v>2803.68</v>
      </c>
    </row>
    <row r="12" spans="1:7" ht="15.75" x14ac:dyDescent="0.25">
      <c r="A12" s="54">
        <v>44883</v>
      </c>
      <c r="B12" s="54">
        <v>44883</v>
      </c>
      <c r="C12" s="47" t="s">
        <v>67</v>
      </c>
      <c r="D12" s="48">
        <v>96</v>
      </c>
      <c r="E12" s="49">
        <v>146.69999999999999</v>
      </c>
      <c r="F12" s="55">
        <v>55</v>
      </c>
      <c r="G12" s="51">
        <f t="shared" ref="G12:G30" si="0">E12*F12</f>
        <v>8068.4999999999991</v>
      </c>
    </row>
    <row r="13" spans="1:7" ht="15.75" x14ac:dyDescent="0.25">
      <c r="A13" s="54">
        <v>42860</v>
      </c>
      <c r="B13" s="54">
        <v>42860</v>
      </c>
      <c r="C13" s="52" t="s">
        <v>68</v>
      </c>
      <c r="D13" s="53">
        <v>70</v>
      </c>
      <c r="E13" s="49">
        <v>3.54</v>
      </c>
      <c r="F13" s="55">
        <v>78</v>
      </c>
      <c r="G13" s="51">
        <f t="shared" si="0"/>
        <v>276.12</v>
      </c>
    </row>
    <row r="14" spans="1:7" ht="15.75" x14ac:dyDescent="0.25">
      <c r="A14" s="54">
        <v>44883</v>
      </c>
      <c r="B14" s="54">
        <v>44883</v>
      </c>
      <c r="C14" s="47" t="s">
        <v>69</v>
      </c>
      <c r="D14" s="48">
        <v>66</v>
      </c>
      <c r="E14" s="49">
        <v>59.17</v>
      </c>
      <c r="F14" s="55">
        <v>68</v>
      </c>
      <c r="G14" s="51">
        <f t="shared" si="0"/>
        <v>4023.56</v>
      </c>
    </row>
    <row r="15" spans="1:7" ht="15.75" x14ac:dyDescent="0.25">
      <c r="A15" s="54">
        <v>44678</v>
      </c>
      <c r="B15" s="54">
        <v>44678</v>
      </c>
      <c r="C15" s="47" t="s">
        <v>70</v>
      </c>
      <c r="D15" s="53">
        <v>49</v>
      </c>
      <c r="E15" s="49">
        <v>20</v>
      </c>
      <c r="F15" s="55">
        <v>99</v>
      </c>
      <c r="G15" s="51">
        <f t="shared" si="0"/>
        <v>1980</v>
      </c>
    </row>
    <row r="16" spans="1:7" ht="15.75" x14ac:dyDescent="0.25">
      <c r="A16" s="54">
        <v>44628</v>
      </c>
      <c r="B16" s="54">
        <v>44628</v>
      </c>
      <c r="C16" s="47" t="s">
        <v>71</v>
      </c>
      <c r="D16" s="48">
        <v>50</v>
      </c>
      <c r="E16" s="49">
        <v>34.26</v>
      </c>
      <c r="F16" s="55">
        <v>60</v>
      </c>
      <c r="G16" s="51">
        <f>E16*F16</f>
        <v>2055.6</v>
      </c>
    </row>
    <row r="17" spans="1:7" ht="15.75" x14ac:dyDescent="0.25">
      <c r="A17" s="54">
        <v>44791</v>
      </c>
      <c r="B17" s="54">
        <v>44791</v>
      </c>
      <c r="C17" s="52" t="s">
        <v>72</v>
      </c>
      <c r="D17" s="53">
        <v>57</v>
      </c>
      <c r="E17" s="49">
        <v>21.31</v>
      </c>
      <c r="F17" s="55">
        <v>104</v>
      </c>
      <c r="G17" s="51">
        <f t="shared" si="0"/>
        <v>2216.2399999999998</v>
      </c>
    </row>
    <row r="18" spans="1:7" ht="15.75" x14ac:dyDescent="0.25">
      <c r="A18" s="54">
        <v>44041</v>
      </c>
      <c r="B18" s="54">
        <v>44041</v>
      </c>
      <c r="C18" s="52" t="s">
        <v>73</v>
      </c>
      <c r="D18" s="48">
        <v>72</v>
      </c>
      <c r="E18" s="49">
        <v>131</v>
      </c>
      <c r="F18" s="55">
        <v>17</v>
      </c>
      <c r="G18" s="51">
        <f t="shared" si="0"/>
        <v>2227</v>
      </c>
    </row>
    <row r="19" spans="1:7" ht="15.75" x14ac:dyDescent="0.25">
      <c r="A19" s="54">
        <v>42677</v>
      </c>
      <c r="B19" s="54">
        <v>42677</v>
      </c>
      <c r="C19" s="52" t="s">
        <v>74</v>
      </c>
      <c r="D19" s="53">
        <v>70</v>
      </c>
      <c r="E19" s="49">
        <v>19.82</v>
      </c>
      <c r="F19" s="50">
        <v>132</v>
      </c>
      <c r="G19" s="51">
        <f t="shared" si="0"/>
        <v>2616.2400000000002</v>
      </c>
    </row>
    <row r="20" spans="1:7" ht="15.75" x14ac:dyDescent="0.25">
      <c r="A20" s="54">
        <v>44501</v>
      </c>
      <c r="B20" s="54">
        <v>44501</v>
      </c>
      <c r="C20" s="56" t="s">
        <v>75</v>
      </c>
      <c r="D20" s="48">
        <v>112</v>
      </c>
      <c r="E20" s="49">
        <v>4.87</v>
      </c>
      <c r="F20" s="50">
        <v>41</v>
      </c>
      <c r="G20" s="51">
        <f>E20*F20</f>
        <v>199.67000000000002</v>
      </c>
    </row>
    <row r="21" spans="1:7" ht="15.75" x14ac:dyDescent="0.25">
      <c r="A21" s="54">
        <v>43881</v>
      </c>
      <c r="B21" s="54">
        <v>43881</v>
      </c>
      <c r="C21" s="52" t="s">
        <v>76</v>
      </c>
      <c r="D21" s="53">
        <v>112</v>
      </c>
      <c r="E21" s="49">
        <v>5.5</v>
      </c>
      <c r="F21" s="50">
        <v>60</v>
      </c>
      <c r="G21" s="51">
        <f t="shared" si="0"/>
        <v>330</v>
      </c>
    </row>
    <row r="22" spans="1:7" ht="15.75" x14ac:dyDescent="0.25">
      <c r="A22" s="54">
        <v>44501</v>
      </c>
      <c r="B22" s="54">
        <v>44501</v>
      </c>
      <c r="C22" s="47" t="s">
        <v>77</v>
      </c>
      <c r="D22" s="48">
        <v>112</v>
      </c>
      <c r="E22" s="49">
        <v>17.88</v>
      </c>
      <c r="F22" s="50">
        <v>25</v>
      </c>
      <c r="G22" s="51">
        <f t="shared" si="0"/>
        <v>447</v>
      </c>
    </row>
    <row r="23" spans="1:7" ht="15.75" x14ac:dyDescent="0.25">
      <c r="A23" s="54">
        <v>43881</v>
      </c>
      <c r="B23" s="54">
        <v>43881</v>
      </c>
      <c r="C23" s="52" t="s">
        <v>78</v>
      </c>
      <c r="D23" s="53">
        <v>112</v>
      </c>
      <c r="E23" s="49">
        <v>3.5</v>
      </c>
      <c r="F23" s="50">
        <v>93</v>
      </c>
      <c r="G23" s="51">
        <f t="shared" si="0"/>
        <v>325.5</v>
      </c>
    </row>
    <row r="24" spans="1:7" ht="15.75" x14ac:dyDescent="0.25">
      <c r="A24" s="54">
        <v>44886</v>
      </c>
      <c r="B24" s="54">
        <v>44886</v>
      </c>
      <c r="C24" s="47" t="s">
        <v>79</v>
      </c>
      <c r="D24" s="48">
        <v>113</v>
      </c>
      <c r="E24" s="49">
        <v>3.36</v>
      </c>
      <c r="F24" s="57">
        <v>2399</v>
      </c>
      <c r="G24" s="51">
        <f t="shared" si="0"/>
        <v>8060.6399999999994</v>
      </c>
    </row>
    <row r="25" spans="1:7" ht="15.75" x14ac:dyDescent="0.25">
      <c r="A25" s="54">
        <v>44501</v>
      </c>
      <c r="B25" s="54">
        <v>44501</v>
      </c>
      <c r="C25" s="58" t="s">
        <v>80</v>
      </c>
      <c r="D25" s="53">
        <v>91</v>
      </c>
      <c r="E25" s="49">
        <f>317.6/100</f>
        <v>3.1760000000000002</v>
      </c>
      <c r="F25" s="59">
        <v>1514</v>
      </c>
      <c r="G25" s="51">
        <f t="shared" si="0"/>
        <v>4808.4639999999999</v>
      </c>
    </row>
    <row r="26" spans="1:7" ht="15.75" x14ac:dyDescent="0.25">
      <c r="A26" s="54">
        <v>44883</v>
      </c>
      <c r="B26" s="54">
        <v>44883</v>
      </c>
      <c r="C26" s="47" t="s">
        <v>81</v>
      </c>
      <c r="D26" s="48">
        <v>48</v>
      </c>
      <c r="E26" s="49">
        <v>27</v>
      </c>
      <c r="F26" s="55">
        <v>100</v>
      </c>
      <c r="G26" s="51">
        <f t="shared" si="0"/>
        <v>2700</v>
      </c>
    </row>
    <row r="27" spans="1:7" ht="15.75" x14ac:dyDescent="0.25">
      <c r="A27" s="54">
        <v>44517</v>
      </c>
      <c r="B27" s="54">
        <v>44517</v>
      </c>
      <c r="C27" s="52" t="s">
        <v>82</v>
      </c>
      <c r="D27" s="53">
        <v>47</v>
      </c>
      <c r="E27" s="49">
        <v>41.04</v>
      </c>
      <c r="F27" s="50">
        <v>8</v>
      </c>
      <c r="G27" s="51">
        <f t="shared" si="0"/>
        <v>328.32</v>
      </c>
    </row>
    <row r="28" spans="1:7" ht="15.75" x14ac:dyDescent="0.25">
      <c r="A28" s="54">
        <v>44678</v>
      </c>
      <c r="B28" s="54">
        <v>44678</v>
      </c>
      <c r="C28" s="47" t="s">
        <v>83</v>
      </c>
      <c r="D28" s="48">
        <v>55</v>
      </c>
      <c r="E28" s="49">
        <v>64.989999999999995</v>
      </c>
      <c r="F28" s="50">
        <v>14</v>
      </c>
      <c r="G28" s="51">
        <f t="shared" si="0"/>
        <v>909.8599999999999</v>
      </c>
    </row>
    <row r="29" spans="1:7" ht="15.75" x14ac:dyDescent="0.25">
      <c r="A29" s="54">
        <v>44883</v>
      </c>
      <c r="B29" s="54">
        <v>44883</v>
      </c>
      <c r="C29" s="52" t="s">
        <v>84</v>
      </c>
      <c r="D29" s="53">
        <v>54</v>
      </c>
      <c r="E29" s="49">
        <v>85.05</v>
      </c>
      <c r="F29" s="50">
        <v>52</v>
      </c>
      <c r="G29" s="51">
        <f t="shared" si="0"/>
        <v>4422.5999999999995</v>
      </c>
    </row>
    <row r="30" spans="1:7" ht="15.75" x14ac:dyDescent="0.25">
      <c r="A30" s="54">
        <v>44517</v>
      </c>
      <c r="B30" s="54">
        <v>44517</v>
      </c>
      <c r="C30" s="47" t="s">
        <v>85</v>
      </c>
      <c r="D30" s="48">
        <v>87</v>
      </c>
      <c r="E30" s="49">
        <v>56</v>
      </c>
      <c r="F30" s="50">
        <v>19</v>
      </c>
      <c r="G30" s="51">
        <f t="shared" si="0"/>
        <v>1064</v>
      </c>
    </row>
    <row r="31" spans="1:7" ht="15.75" x14ac:dyDescent="0.25">
      <c r="A31" s="54">
        <v>44791</v>
      </c>
      <c r="B31" s="54">
        <v>44791</v>
      </c>
      <c r="C31" s="47" t="s">
        <v>86</v>
      </c>
      <c r="D31" s="48">
        <v>87</v>
      </c>
      <c r="E31" s="49">
        <f>59.8*1.18</f>
        <v>70.563999999999993</v>
      </c>
      <c r="F31" s="50">
        <v>5</v>
      </c>
      <c r="G31" s="51">
        <f>+E31*F31</f>
        <v>352.81999999999994</v>
      </c>
    </row>
    <row r="32" spans="1:7" ht="15.75" x14ac:dyDescent="0.25">
      <c r="A32" s="54">
        <v>43469</v>
      </c>
      <c r="B32" s="54">
        <v>43469</v>
      </c>
      <c r="C32" s="52" t="s">
        <v>87</v>
      </c>
      <c r="D32" s="53">
        <v>56</v>
      </c>
      <c r="E32" s="49">
        <v>12</v>
      </c>
      <c r="F32" s="55">
        <v>6</v>
      </c>
      <c r="G32" s="51">
        <f t="shared" ref="G32:G95" si="1">E32*F32</f>
        <v>72</v>
      </c>
    </row>
    <row r="33" spans="1:7" ht="15.75" x14ac:dyDescent="0.25">
      <c r="A33" s="54">
        <v>44883</v>
      </c>
      <c r="B33" s="54">
        <v>44883</v>
      </c>
      <c r="C33" s="47" t="s">
        <v>88</v>
      </c>
      <c r="D33" s="48">
        <v>53</v>
      </c>
      <c r="E33" s="49">
        <v>26</v>
      </c>
      <c r="F33" s="55">
        <v>56</v>
      </c>
      <c r="G33" s="51">
        <f t="shared" si="1"/>
        <v>1456</v>
      </c>
    </row>
    <row r="34" spans="1:7" ht="15.75" x14ac:dyDescent="0.25">
      <c r="A34" s="54">
        <v>44886</v>
      </c>
      <c r="B34" s="54">
        <v>44886</v>
      </c>
      <c r="C34" s="52" t="s">
        <v>89</v>
      </c>
      <c r="D34" s="53">
        <v>71</v>
      </c>
      <c r="E34" s="49">
        <v>306.8</v>
      </c>
      <c r="F34" s="55">
        <v>55</v>
      </c>
      <c r="G34" s="51">
        <f t="shared" si="1"/>
        <v>16874</v>
      </c>
    </row>
    <row r="35" spans="1:7" ht="15.75" x14ac:dyDescent="0.25">
      <c r="A35" s="54">
        <v>44628</v>
      </c>
      <c r="B35" s="54">
        <v>44628</v>
      </c>
      <c r="C35" s="47" t="s">
        <v>90</v>
      </c>
      <c r="D35" s="48">
        <v>69</v>
      </c>
      <c r="E35" s="49">
        <v>42.87</v>
      </c>
      <c r="F35" s="60">
        <v>29</v>
      </c>
      <c r="G35" s="51">
        <f t="shared" si="1"/>
        <v>1243.23</v>
      </c>
    </row>
    <row r="36" spans="1:7" ht="15.75" x14ac:dyDescent="0.25">
      <c r="A36" s="54">
        <v>42933</v>
      </c>
      <c r="B36" s="54">
        <v>42933</v>
      </c>
      <c r="C36" s="52" t="s">
        <v>91</v>
      </c>
      <c r="D36" s="53">
        <v>114</v>
      </c>
      <c r="E36" s="49">
        <f>5.17*1.18</f>
        <v>6.1006</v>
      </c>
      <c r="F36" s="50">
        <v>172</v>
      </c>
      <c r="G36" s="51">
        <f t="shared" si="1"/>
        <v>1049.3032000000001</v>
      </c>
    </row>
    <row r="37" spans="1:7" ht="15.75" x14ac:dyDescent="0.25">
      <c r="A37" s="54">
        <v>44886</v>
      </c>
      <c r="B37" s="54">
        <v>44886</v>
      </c>
      <c r="C37" s="47" t="s">
        <v>92</v>
      </c>
      <c r="D37" s="48">
        <v>83</v>
      </c>
      <c r="E37" s="49">
        <v>6.88</v>
      </c>
      <c r="F37" s="55">
        <v>1320</v>
      </c>
      <c r="G37" s="51">
        <f t="shared" si="1"/>
        <v>9081.6</v>
      </c>
    </row>
    <row r="38" spans="1:7" ht="15.75" x14ac:dyDescent="0.25">
      <c r="A38" s="54">
        <v>44532</v>
      </c>
      <c r="B38" s="54">
        <v>44532</v>
      </c>
      <c r="C38" s="52" t="s">
        <v>93</v>
      </c>
      <c r="D38" s="53">
        <v>84</v>
      </c>
      <c r="E38" s="49">
        <v>9.2100000000000009</v>
      </c>
      <c r="F38" s="55">
        <v>23</v>
      </c>
      <c r="G38" s="51">
        <f t="shared" si="1"/>
        <v>211.83</v>
      </c>
    </row>
    <row r="39" spans="1:7" ht="15.75" x14ac:dyDescent="0.25">
      <c r="A39" s="54">
        <v>43469</v>
      </c>
      <c r="B39" s="54">
        <v>43469</v>
      </c>
      <c r="C39" s="47" t="s">
        <v>94</v>
      </c>
      <c r="D39" s="48">
        <v>86</v>
      </c>
      <c r="E39" s="49">
        <f>110.6/12</f>
        <v>9.2166666666666668</v>
      </c>
      <c r="F39" s="50">
        <v>123</v>
      </c>
      <c r="G39" s="51">
        <f t="shared" si="1"/>
        <v>1133.6500000000001</v>
      </c>
    </row>
    <row r="40" spans="1:7" ht="15.75" x14ac:dyDescent="0.25">
      <c r="A40" s="54">
        <v>44791</v>
      </c>
      <c r="B40" s="54">
        <v>44791</v>
      </c>
      <c r="C40" s="52" t="s">
        <v>95</v>
      </c>
      <c r="D40" s="53">
        <v>82</v>
      </c>
      <c r="E40" s="49">
        <v>4.63</v>
      </c>
      <c r="F40" s="55">
        <v>496</v>
      </c>
      <c r="G40" s="51">
        <f t="shared" si="1"/>
        <v>2296.48</v>
      </c>
    </row>
    <row r="41" spans="1:7" ht="15.75" x14ac:dyDescent="0.25">
      <c r="A41" s="54">
        <v>44883</v>
      </c>
      <c r="B41" s="54">
        <v>44883</v>
      </c>
      <c r="C41" s="47" t="s">
        <v>96</v>
      </c>
      <c r="D41" s="48">
        <v>99</v>
      </c>
      <c r="E41" s="49">
        <v>38.65</v>
      </c>
      <c r="F41" s="55">
        <v>163</v>
      </c>
      <c r="G41" s="51">
        <f t="shared" si="1"/>
        <v>6299.95</v>
      </c>
    </row>
    <row r="42" spans="1:7" ht="15.75" x14ac:dyDescent="0.25">
      <c r="A42" s="54">
        <v>44501</v>
      </c>
      <c r="B42" s="54">
        <v>44501</v>
      </c>
      <c r="C42" s="52" t="s">
        <v>97</v>
      </c>
      <c r="D42" s="53">
        <v>100</v>
      </c>
      <c r="E42" s="49">
        <f>270.24/12</f>
        <v>22.52</v>
      </c>
      <c r="F42" s="50">
        <v>60</v>
      </c>
      <c r="G42" s="51">
        <f t="shared" si="1"/>
        <v>1351.2</v>
      </c>
    </row>
    <row r="43" spans="1:7" ht="15.75" x14ac:dyDescent="0.25">
      <c r="A43" s="54">
        <v>42691</v>
      </c>
      <c r="B43" s="54">
        <v>42691</v>
      </c>
      <c r="C43" s="47" t="s">
        <v>98</v>
      </c>
      <c r="D43" s="48">
        <v>80</v>
      </c>
      <c r="E43" s="49">
        <v>145</v>
      </c>
      <c r="F43" s="50">
        <v>2</v>
      </c>
      <c r="G43" s="51">
        <f t="shared" si="1"/>
        <v>290</v>
      </c>
    </row>
    <row r="44" spans="1:7" ht="15.75" x14ac:dyDescent="0.25">
      <c r="A44" s="54">
        <v>44883</v>
      </c>
      <c r="B44" s="54">
        <v>44883</v>
      </c>
      <c r="C44" s="47" t="s">
        <v>99</v>
      </c>
      <c r="D44" s="53">
        <v>79</v>
      </c>
      <c r="E44" s="49">
        <v>224.99</v>
      </c>
      <c r="F44" s="55">
        <v>199</v>
      </c>
      <c r="G44" s="51">
        <f t="shared" si="1"/>
        <v>44773.01</v>
      </c>
    </row>
    <row r="45" spans="1:7" ht="15.75" x14ac:dyDescent="0.25">
      <c r="A45" s="54">
        <v>44883</v>
      </c>
      <c r="B45" s="54">
        <v>44883</v>
      </c>
      <c r="C45" s="47" t="s">
        <v>100</v>
      </c>
      <c r="D45" s="48">
        <v>62</v>
      </c>
      <c r="E45" s="49">
        <v>23.69</v>
      </c>
      <c r="F45" s="55">
        <v>50</v>
      </c>
      <c r="G45" s="51">
        <f t="shared" si="1"/>
        <v>1184.5</v>
      </c>
    </row>
    <row r="46" spans="1:7" ht="15.75" x14ac:dyDescent="0.25">
      <c r="A46" s="54">
        <v>44628</v>
      </c>
      <c r="B46" s="54">
        <v>44628</v>
      </c>
      <c r="C46" s="52" t="s">
        <v>101</v>
      </c>
      <c r="D46" s="53">
        <v>62</v>
      </c>
      <c r="E46" s="49">
        <f>206.85/12</f>
        <v>17.237500000000001</v>
      </c>
      <c r="F46" s="55">
        <v>15</v>
      </c>
      <c r="G46" s="51">
        <f t="shared" si="1"/>
        <v>258.5625</v>
      </c>
    </row>
    <row r="47" spans="1:7" ht="15.75" x14ac:dyDescent="0.25">
      <c r="A47" s="61">
        <v>44327</v>
      </c>
      <c r="B47" s="61">
        <v>44327</v>
      </c>
      <c r="C47" s="62" t="s">
        <v>102</v>
      </c>
      <c r="D47" s="63">
        <v>63</v>
      </c>
      <c r="E47" s="64">
        <v>9</v>
      </c>
      <c r="F47" s="65">
        <v>26</v>
      </c>
      <c r="G47" s="51">
        <f t="shared" si="1"/>
        <v>234</v>
      </c>
    </row>
    <row r="48" spans="1:7" ht="15.75" x14ac:dyDescent="0.25">
      <c r="A48" s="54">
        <v>44327</v>
      </c>
      <c r="B48" s="54">
        <v>44327</v>
      </c>
      <c r="C48" s="52" t="s">
        <v>103</v>
      </c>
      <c r="D48" s="53">
        <v>63</v>
      </c>
      <c r="E48" s="64">
        <v>9</v>
      </c>
      <c r="F48" s="55">
        <v>36</v>
      </c>
      <c r="G48" s="51">
        <f t="shared" si="1"/>
        <v>324</v>
      </c>
    </row>
    <row r="49" spans="1:7" ht="15.75" x14ac:dyDescent="0.25">
      <c r="A49" s="54">
        <v>44883</v>
      </c>
      <c r="B49" s="54">
        <v>44883</v>
      </c>
      <c r="C49" s="47" t="s">
        <v>104</v>
      </c>
      <c r="D49" s="48">
        <v>62</v>
      </c>
      <c r="E49" s="49">
        <v>23.69</v>
      </c>
      <c r="F49" s="55">
        <v>58</v>
      </c>
      <c r="G49" s="51">
        <f t="shared" si="1"/>
        <v>1374.02</v>
      </c>
    </row>
    <row r="50" spans="1:7" ht="15.75" x14ac:dyDescent="0.25">
      <c r="A50" s="54">
        <v>44903</v>
      </c>
      <c r="B50" s="54">
        <v>44903</v>
      </c>
      <c r="C50" s="52" t="s">
        <v>105</v>
      </c>
      <c r="D50" s="53">
        <v>76</v>
      </c>
      <c r="E50" s="49">
        <f>265.65*1.18</f>
        <v>313.46699999999998</v>
      </c>
      <c r="F50" s="55">
        <v>316</v>
      </c>
      <c r="G50" s="51">
        <f t="shared" si="1"/>
        <v>99055.572</v>
      </c>
    </row>
    <row r="51" spans="1:7" ht="15.75" x14ac:dyDescent="0.25">
      <c r="A51" s="54">
        <v>44628</v>
      </c>
      <c r="B51" s="54">
        <v>44628</v>
      </c>
      <c r="C51" s="47" t="s">
        <v>106</v>
      </c>
      <c r="D51" s="48">
        <v>76</v>
      </c>
      <c r="E51" s="49">
        <v>362.26</v>
      </c>
      <c r="F51" s="50">
        <v>69</v>
      </c>
      <c r="G51" s="51">
        <f t="shared" si="1"/>
        <v>24995.94</v>
      </c>
    </row>
    <row r="52" spans="1:7" ht="15.75" x14ac:dyDescent="0.25">
      <c r="A52" s="66">
        <v>44782</v>
      </c>
      <c r="B52" s="66">
        <v>44782</v>
      </c>
      <c r="C52" s="67" t="s">
        <v>107</v>
      </c>
      <c r="D52" s="68" t="s">
        <v>108</v>
      </c>
      <c r="E52" s="49">
        <v>2950</v>
      </c>
      <c r="F52" s="55">
        <v>2</v>
      </c>
      <c r="G52" s="51">
        <f t="shared" si="1"/>
        <v>5900</v>
      </c>
    </row>
    <row r="53" spans="1:7" ht="15.75" x14ac:dyDescent="0.25">
      <c r="A53" s="66">
        <v>44782</v>
      </c>
      <c r="B53" s="66">
        <v>44782</v>
      </c>
      <c r="C53" s="67" t="s">
        <v>109</v>
      </c>
      <c r="D53" s="68" t="s">
        <v>110</v>
      </c>
      <c r="E53" s="49">
        <v>142.78</v>
      </c>
      <c r="F53" s="50">
        <v>3</v>
      </c>
      <c r="G53" s="51">
        <f t="shared" si="1"/>
        <v>428.34000000000003</v>
      </c>
    </row>
    <row r="54" spans="1:7" ht="15.75" x14ac:dyDescent="0.25">
      <c r="A54" s="54">
        <v>44501</v>
      </c>
      <c r="B54" s="54">
        <v>44501</v>
      </c>
      <c r="C54" s="52" t="s">
        <v>111</v>
      </c>
      <c r="D54" s="53">
        <v>51</v>
      </c>
      <c r="E54" s="49">
        <v>15.9</v>
      </c>
      <c r="F54" s="55">
        <v>11</v>
      </c>
      <c r="G54" s="51">
        <f t="shared" si="1"/>
        <v>174.9</v>
      </c>
    </row>
    <row r="55" spans="1:7" ht="15.75" x14ac:dyDescent="0.25">
      <c r="A55" s="54">
        <v>44791</v>
      </c>
      <c r="B55" s="54">
        <v>44791</v>
      </c>
      <c r="C55" s="47" t="s">
        <v>112</v>
      </c>
      <c r="D55" s="48">
        <v>104</v>
      </c>
      <c r="E55" s="69">
        <v>22.53</v>
      </c>
      <c r="F55" s="50">
        <v>330</v>
      </c>
      <c r="G55" s="51">
        <f t="shared" si="1"/>
        <v>7434.9000000000005</v>
      </c>
    </row>
    <row r="56" spans="1:7" ht="15.75" x14ac:dyDescent="0.25">
      <c r="A56" s="54">
        <v>44771</v>
      </c>
      <c r="B56" s="54">
        <v>44771</v>
      </c>
      <c r="C56" s="52" t="s">
        <v>113</v>
      </c>
      <c r="D56" s="53">
        <v>105</v>
      </c>
      <c r="E56" s="49">
        <v>24.56</v>
      </c>
      <c r="F56" s="50">
        <v>114</v>
      </c>
      <c r="G56" s="51">
        <f t="shared" si="1"/>
        <v>2799.8399999999997</v>
      </c>
    </row>
    <row r="57" spans="1:7" ht="15.75" x14ac:dyDescent="0.25">
      <c r="A57" s="54">
        <v>44501</v>
      </c>
      <c r="B57" s="54">
        <v>44501</v>
      </c>
      <c r="C57" s="47" t="s">
        <v>114</v>
      </c>
      <c r="D57" s="48">
        <v>59</v>
      </c>
      <c r="E57" s="49">
        <v>243</v>
      </c>
      <c r="F57" s="50">
        <v>11</v>
      </c>
      <c r="G57" s="51">
        <f t="shared" si="1"/>
        <v>2673</v>
      </c>
    </row>
    <row r="58" spans="1:7" ht="15.75" x14ac:dyDescent="0.25">
      <c r="A58" s="54">
        <v>43881</v>
      </c>
      <c r="B58" s="54">
        <v>43881</v>
      </c>
      <c r="C58" s="52" t="s">
        <v>115</v>
      </c>
      <c r="D58" s="53">
        <v>111</v>
      </c>
      <c r="E58" s="49">
        <v>1.03</v>
      </c>
      <c r="F58" s="50">
        <v>34</v>
      </c>
      <c r="G58" s="70">
        <f t="shared" si="1"/>
        <v>35.020000000000003</v>
      </c>
    </row>
    <row r="59" spans="1:7" ht="15.75" x14ac:dyDescent="0.25">
      <c r="A59" s="54">
        <v>44886</v>
      </c>
      <c r="B59" s="54">
        <v>44886</v>
      </c>
      <c r="C59" s="52" t="s">
        <v>116</v>
      </c>
      <c r="D59" s="53">
        <v>97</v>
      </c>
      <c r="E59" s="49">
        <v>35.4</v>
      </c>
      <c r="F59" s="50">
        <v>22</v>
      </c>
      <c r="G59" s="51">
        <f t="shared" si="1"/>
        <v>778.8</v>
      </c>
    </row>
    <row r="60" spans="1:7" ht="15.75" x14ac:dyDescent="0.25">
      <c r="A60" s="54">
        <v>44883</v>
      </c>
      <c r="B60" s="54">
        <v>44883</v>
      </c>
      <c r="C60" s="47" t="s">
        <v>117</v>
      </c>
      <c r="D60" s="48">
        <v>52</v>
      </c>
      <c r="E60" s="49">
        <v>91.52</v>
      </c>
      <c r="F60" s="55">
        <v>32</v>
      </c>
      <c r="G60" s="51">
        <f t="shared" si="1"/>
        <v>2928.64</v>
      </c>
    </row>
    <row r="61" spans="1:7" ht="15.75" x14ac:dyDescent="0.25">
      <c r="A61" s="54">
        <v>44883</v>
      </c>
      <c r="B61" s="54">
        <v>44883</v>
      </c>
      <c r="C61" s="52" t="s">
        <v>118</v>
      </c>
      <c r="D61" s="53">
        <v>64</v>
      </c>
      <c r="E61" s="49">
        <f>332.04/12</f>
        <v>27.67</v>
      </c>
      <c r="F61" s="55">
        <v>468</v>
      </c>
      <c r="G61" s="51">
        <f t="shared" si="1"/>
        <v>12949.560000000001</v>
      </c>
    </row>
    <row r="62" spans="1:7" ht="15.75" x14ac:dyDescent="0.25">
      <c r="A62" s="54">
        <v>44881</v>
      </c>
      <c r="B62" s="54">
        <v>44881</v>
      </c>
      <c r="C62" s="52" t="s">
        <v>119</v>
      </c>
      <c r="D62" s="53">
        <v>64</v>
      </c>
      <c r="E62" s="49">
        <v>55.52</v>
      </c>
      <c r="F62" s="50">
        <v>552</v>
      </c>
      <c r="G62" s="51">
        <f t="shared" si="1"/>
        <v>30647.040000000001</v>
      </c>
    </row>
    <row r="63" spans="1:7" ht="15.75" x14ac:dyDescent="0.25">
      <c r="A63" s="54">
        <v>44678</v>
      </c>
      <c r="B63" s="54">
        <v>44678</v>
      </c>
      <c r="C63" s="47" t="s">
        <v>120</v>
      </c>
      <c r="D63" s="48">
        <v>116</v>
      </c>
      <c r="E63" s="71">
        <v>337.5</v>
      </c>
      <c r="F63" s="55">
        <v>191</v>
      </c>
      <c r="G63" s="51">
        <f t="shared" si="1"/>
        <v>64462.5</v>
      </c>
    </row>
    <row r="64" spans="1:7" ht="15.75" x14ac:dyDescent="0.25">
      <c r="A64" s="54">
        <v>44501</v>
      </c>
      <c r="B64" s="54">
        <v>44501</v>
      </c>
      <c r="C64" s="52" t="s">
        <v>121</v>
      </c>
      <c r="D64" s="53">
        <v>89</v>
      </c>
      <c r="E64" s="49">
        <v>6.45</v>
      </c>
      <c r="F64" s="55">
        <v>23</v>
      </c>
      <c r="G64" s="51">
        <f t="shared" si="1"/>
        <v>148.35</v>
      </c>
    </row>
    <row r="65" spans="1:7" ht="15.75" x14ac:dyDescent="0.25">
      <c r="A65" s="54">
        <v>44501</v>
      </c>
      <c r="B65" s="54">
        <v>44501</v>
      </c>
      <c r="C65" s="47" t="s">
        <v>122</v>
      </c>
      <c r="D65" s="48">
        <v>61</v>
      </c>
      <c r="E65" s="49">
        <f>142.8/12</f>
        <v>11.9</v>
      </c>
      <c r="F65" s="55">
        <v>108</v>
      </c>
      <c r="G65" s="51">
        <f t="shared" si="1"/>
        <v>1285.2</v>
      </c>
    </row>
    <row r="66" spans="1:7" ht="15.75" x14ac:dyDescent="0.25">
      <c r="A66" s="54">
        <v>42933</v>
      </c>
      <c r="B66" s="54">
        <v>42933</v>
      </c>
      <c r="C66" s="52" t="s">
        <v>123</v>
      </c>
      <c r="D66" s="53">
        <v>118</v>
      </c>
      <c r="E66" s="49">
        <v>3.54</v>
      </c>
      <c r="F66" s="59">
        <v>1375</v>
      </c>
      <c r="G66" s="51">
        <f t="shared" si="1"/>
        <v>4867.5</v>
      </c>
    </row>
    <row r="67" spans="1:7" ht="15.75" x14ac:dyDescent="0.25">
      <c r="A67" s="54">
        <v>44458</v>
      </c>
      <c r="B67" s="54">
        <v>44458</v>
      </c>
      <c r="C67" s="47" t="s">
        <v>124</v>
      </c>
      <c r="D67" s="48">
        <v>119</v>
      </c>
      <c r="E67" s="49">
        <v>6.6</v>
      </c>
      <c r="F67" s="50">
        <v>2047</v>
      </c>
      <c r="G67" s="51">
        <f t="shared" si="1"/>
        <v>13510.199999999999</v>
      </c>
    </row>
    <row r="68" spans="1:7" ht="15.75" x14ac:dyDescent="0.25">
      <c r="A68" s="54">
        <v>44628</v>
      </c>
      <c r="B68" s="54">
        <v>44628</v>
      </c>
      <c r="C68" s="58" t="s">
        <v>125</v>
      </c>
      <c r="D68" s="53">
        <v>121</v>
      </c>
      <c r="E68" s="49">
        <f>858.96/24</f>
        <v>35.79</v>
      </c>
      <c r="F68" s="50">
        <v>175</v>
      </c>
      <c r="G68" s="51">
        <f t="shared" si="1"/>
        <v>6263.25</v>
      </c>
    </row>
    <row r="69" spans="1:7" ht="15.75" x14ac:dyDescent="0.25">
      <c r="A69" s="54">
        <v>44020</v>
      </c>
      <c r="B69" s="54">
        <v>44020</v>
      </c>
      <c r="C69" s="56" t="s">
        <v>126</v>
      </c>
      <c r="D69" s="48">
        <v>90</v>
      </c>
      <c r="E69" s="49">
        <v>18.100000000000001</v>
      </c>
      <c r="F69" s="50">
        <v>416</v>
      </c>
      <c r="G69" s="51">
        <f t="shared" si="1"/>
        <v>7529.6</v>
      </c>
    </row>
    <row r="70" spans="1:7" ht="15.75" x14ac:dyDescent="0.25">
      <c r="A70" s="54">
        <v>44684</v>
      </c>
      <c r="B70" s="54">
        <v>44684</v>
      </c>
      <c r="C70" s="52" t="s">
        <v>127</v>
      </c>
      <c r="D70" s="53">
        <v>75</v>
      </c>
      <c r="E70" s="49">
        <v>29.5</v>
      </c>
      <c r="F70" s="57">
        <v>906</v>
      </c>
      <c r="G70" s="51">
        <f t="shared" si="1"/>
        <v>26727</v>
      </c>
    </row>
    <row r="71" spans="1:7" ht="15.75" x14ac:dyDescent="0.25">
      <c r="A71" s="54">
        <v>44684</v>
      </c>
      <c r="B71" s="54">
        <v>44684</v>
      </c>
      <c r="C71" s="52" t="s">
        <v>128</v>
      </c>
      <c r="D71" s="53">
        <v>75</v>
      </c>
      <c r="E71" s="49">
        <v>29.5</v>
      </c>
      <c r="F71" s="50">
        <v>376</v>
      </c>
      <c r="G71" s="51">
        <f t="shared" si="1"/>
        <v>11092</v>
      </c>
    </row>
    <row r="72" spans="1:7" ht="15.75" x14ac:dyDescent="0.25">
      <c r="A72" s="54">
        <v>44684</v>
      </c>
      <c r="B72" s="54">
        <v>44684</v>
      </c>
      <c r="C72" s="47" t="s">
        <v>129</v>
      </c>
      <c r="D72" s="48">
        <v>74</v>
      </c>
      <c r="E72" s="49">
        <v>6.14</v>
      </c>
      <c r="F72" s="57">
        <v>150</v>
      </c>
      <c r="G72" s="51">
        <f t="shared" si="1"/>
        <v>921</v>
      </c>
    </row>
    <row r="73" spans="1:7" ht="15.75" x14ac:dyDescent="0.25">
      <c r="A73" s="54">
        <v>44886</v>
      </c>
      <c r="B73" s="54">
        <v>44886</v>
      </c>
      <c r="C73" s="52" t="s">
        <v>130</v>
      </c>
      <c r="D73" s="53">
        <v>90</v>
      </c>
      <c r="E73" s="49">
        <v>94.4</v>
      </c>
      <c r="F73" s="55">
        <v>56</v>
      </c>
      <c r="G73" s="51">
        <f t="shared" si="1"/>
        <v>5286.4000000000005</v>
      </c>
    </row>
    <row r="74" spans="1:7" ht="15.75" x14ac:dyDescent="0.25">
      <c r="A74" s="54">
        <v>44883</v>
      </c>
      <c r="B74" s="54">
        <v>44883</v>
      </c>
      <c r="C74" s="47" t="s">
        <v>131</v>
      </c>
      <c r="D74" s="48">
        <v>60</v>
      </c>
      <c r="E74" s="49">
        <v>39</v>
      </c>
      <c r="F74" s="55">
        <v>14</v>
      </c>
      <c r="G74" s="51">
        <f t="shared" si="1"/>
        <v>546</v>
      </c>
    </row>
    <row r="75" spans="1:7" ht="15.75" x14ac:dyDescent="0.25">
      <c r="A75" s="54">
        <v>44883</v>
      </c>
      <c r="B75" s="54">
        <v>44883</v>
      </c>
      <c r="C75" s="58" t="s">
        <v>132</v>
      </c>
      <c r="D75" s="53">
        <v>103</v>
      </c>
      <c r="E75" s="49">
        <v>45.75</v>
      </c>
      <c r="F75" s="55">
        <v>49</v>
      </c>
      <c r="G75" s="51">
        <f t="shared" si="1"/>
        <v>2241.75</v>
      </c>
    </row>
    <row r="76" spans="1:7" ht="15.75" x14ac:dyDescent="0.25">
      <c r="A76" s="54">
        <v>44501</v>
      </c>
      <c r="B76" s="54">
        <v>44501</v>
      </c>
      <c r="C76" s="47" t="s">
        <v>133</v>
      </c>
      <c r="D76" s="48">
        <v>122</v>
      </c>
      <c r="E76" s="49">
        <v>22.6</v>
      </c>
      <c r="F76" s="55">
        <v>9</v>
      </c>
      <c r="G76" s="51">
        <f t="shared" si="1"/>
        <v>203.4</v>
      </c>
    </row>
    <row r="77" spans="1:7" ht="15.75" x14ac:dyDescent="0.25">
      <c r="A77" s="54">
        <v>44501</v>
      </c>
      <c r="B77" s="54">
        <v>44501</v>
      </c>
      <c r="C77" s="52" t="s">
        <v>134</v>
      </c>
      <c r="D77" s="53">
        <v>122</v>
      </c>
      <c r="E77" s="49">
        <v>22.6</v>
      </c>
      <c r="F77" s="50">
        <v>7</v>
      </c>
      <c r="G77" s="51">
        <f t="shared" si="1"/>
        <v>158.20000000000002</v>
      </c>
    </row>
    <row r="78" spans="1:7" ht="15.75" x14ac:dyDescent="0.25">
      <c r="A78" s="54">
        <v>44501</v>
      </c>
      <c r="B78" s="54">
        <v>44501</v>
      </c>
      <c r="C78" s="47" t="s">
        <v>135</v>
      </c>
      <c r="D78" s="48">
        <v>122</v>
      </c>
      <c r="E78" s="49">
        <v>22.6</v>
      </c>
      <c r="F78" s="50">
        <v>9</v>
      </c>
      <c r="G78" s="51">
        <f t="shared" si="1"/>
        <v>203.4</v>
      </c>
    </row>
    <row r="79" spans="1:7" ht="15.75" x14ac:dyDescent="0.25">
      <c r="A79" s="54">
        <v>44628</v>
      </c>
      <c r="B79" s="54">
        <v>44628</v>
      </c>
      <c r="C79" s="52" t="s">
        <v>136</v>
      </c>
      <c r="D79" s="53">
        <v>68</v>
      </c>
      <c r="E79" s="49">
        <v>46</v>
      </c>
      <c r="F79" s="50">
        <v>9</v>
      </c>
      <c r="G79" s="51">
        <f t="shared" si="1"/>
        <v>414</v>
      </c>
    </row>
    <row r="80" spans="1:7" ht="15.75" x14ac:dyDescent="0.25">
      <c r="A80" s="54">
        <v>43186</v>
      </c>
      <c r="B80" s="54">
        <v>43186</v>
      </c>
      <c r="C80" s="47" t="s">
        <v>137</v>
      </c>
      <c r="D80" s="48">
        <v>27</v>
      </c>
      <c r="E80" s="49">
        <v>8567.98</v>
      </c>
      <c r="F80" s="50">
        <v>4</v>
      </c>
      <c r="G80" s="51">
        <f t="shared" si="1"/>
        <v>34271.919999999998</v>
      </c>
    </row>
    <row r="81" spans="1:7" ht="15.75" x14ac:dyDescent="0.25">
      <c r="A81" s="54">
        <v>43186</v>
      </c>
      <c r="B81" s="54">
        <v>43186</v>
      </c>
      <c r="C81" s="52" t="s">
        <v>138</v>
      </c>
      <c r="D81" s="53">
        <v>26</v>
      </c>
      <c r="E81" s="49">
        <v>8567.98</v>
      </c>
      <c r="F81" s="50">
        <v>2</v>
      </c>
      <c r="G81" s="51">
        <f t="shared" si="1"/>
        <v>17135.96</v>
      </c>
    </row>
    <row r="82" spans="1:7" ht="15.75" x14ac:dyDescent="0.25">
      <c r="A82" s="54">
        <v>43186</v>
      </c>
      <c r="B82" s="54">
        <v>43186</v>
      </c>
      <c r="C82" s="47" t="s">
        <v>139</v>
      </c>
      <c r="D82" s="48">
        <v>28</v>
      </c>
      <c r="E82" s="49">
        <v>8567.98</v>
      </c>
      <c r="F82" s="50">
        <v>3</v>
      </c>
      <c r="G82" s="51">
        <f t="shared" si="1"/>
        <v>25703.94</v>
      </c>
    </row>
    <row r="83" spans="1:7" ht="15.75" x14ac:dyDescent="0.25">
      <c r="A83" s="54">
        <v>44547</v>
      </c>
      <c r="B83" s="54">
        <v>44547</v>
      </c>
      <c r="C83" s="52" t="s">
        <v>140</v>
      </c>
      <c r="D83" s="53">
        <v>29</v>
      </c>
      <c r="E83" s="49">
        <v>5203.92</v>
      </c>
      <c r="F83" s="50">
        <v>12</v>
      </c>
      <c r="G83" s="51">
        <f t="shared" si="1"/>
        <v>62447.040000000001</v>
      </c>
    </row>
    <row r="84" spans="1:7" ht="15.75" x14ac:dyDescent="0.25">
      <c r="A84" s="54">
        <v>44547</v>
      </c>
      <c r="B84" s="54">
        <v>44547</v>
      </c>
      <c r="C84" s="47" t="s">
        <v>141</v>
      </c>
      <c r="D84" s="48">
        <v>30</v>
      </c>
      <c r="E84" s="49">
        <v>7413.34</v>
      </c>
      <c r="F84" s="50">
        <v>13</v>
      </c>
      <c r="G84" s="51">
        <f t="shared" si="1"/>
        <v>96373.42</v>
      </c>
    </row>
    <row r="85" spans="1:7" ht="15.75" x14ac:dyDescent="0.25">
      <c r="A85" s="54">
        <v>44547</v>
      </c>
      <c r="B85" s="54">
        <v>44547</v>
      </c>
      <c r="C85" s="52" t="s">
        <v>142</v>
      </c>
      <c r="D85" s="53">
        <v>32</v>
      </c>
      <c r="E85" s="49">
        <v>7413.34</v>
      </c>
      <c r="F85" s="50">
        <v>12</v>
      </c>
      <c r="G85" s="51">
        <f t="shared" si="1"/>
        <v>88960.08</v>
      </c>
    </row>
    <row r="86" spans="1:7" ht="15.75" x14ac:dyDescent="0.25">
      <c r="A86" s="54">
        <v>44579</v>
      </c>
      <c r="B86" s="54">
        <v>44579</v>
      </c>
      <c r="C86" s="47" t="s">
        <v>143</v>
      </c>
      <c r="D86" s="48">
        <v>31</v>
      </c>
      <c r="E86" s="49">
        <v>7413.34</v>
      </c>
      <c r="F86" s="50">
        <v>12</v>
      </c>
      <c r="G86" s="51">
        <f t="shared" si="1"/>
        <v>88960.08</v>
      </c>
    </row>
    <row r="87" spans="1:7" ht="15.75" x14ac:dyDescent="0.25">
      <c r="A87" s="54">
        <v>44014</v>
      </c>
      <c r="B87" s="54">
        <v>44014</v>
      </c>
      <c r="C87" s="52" t="s">
        <v>144</v>
      </c>
      <c r="D87" s="53">
        <v>25</v>
      </c>
      <c r="E87" s="49">
        <v>7530.76</v>
      </c>
      <c r="F87" s="50">
        <v>2</v>
      </c>
      <c r="G87" s="72">
        <f t="shared" si="1"/>
        <v>15061.52</v>
      </c>
    </row>
    <row r="88" spans="1:7" ht="15.75" x14ac:dyDescent="0.25">
      <c r="A88" s="54">
        <v>44579</v>
      </c>
      <c r="B88" s="54">
        <v>44579</v>
      </c>
      <c r="C88" s="47" t="s">
        <v>145</v>
      </c>
      <c r="D88" s="48">
        <v>20</v>
      </c>
      <c r="E88" s="49">
        <v>7128.32</v>
      </c>
      <c r="F88" s="50">
        <v>12</v>
      </c>
      <c r="G88" s="51">
        <f t="shared" si="1"/>
        <v>85539.839999999997</v>
      </c>
    </row>
    <row r="89" spans="1:7" ht="15.75" x14ac:dyDescent="0.25">
      <c r="A89" s="54">
        <v>44547</v>
      </c>
      <c r="B89" s="54">
        <v>44547</v>
      </c>
      <c r="C89" s="52" t="s">
        <v>146</v>
      </c>
      <c r="D89" s="53">
        <v>17</v>
      </c>
      <c r="E89" s="49">
        <v>5299.17</v>
      </c>
      <c r="F89" s="50">
        <v>0</v>
      </c>
      <c r="G89" s="51">
        <f t="shared" si="1"/>
        <v>0</v>
      </c>
    </row>
    <row r="90" spans="1:7" ht="15.75" x14ac:dyDescent="0.25">
      <c r="A90" s="54">
        <v>44547</v>
      </c>
      <c r="B90" s="54">
        <v>44547</v>
      </c>
      <c r="C90" s="47" t="s">
        <v>147</v>
      </c>
      <c r="D90" s="48">
        <v>123</v>
      </c>
      <c r="E90" s="49">
        <v>6843.3</v>
      </c>
      <c r="F90" s="50">
        <v>4</v>
      </c>
      <c r="G90" s="51">
        <f t="shared" si="1"/>
        <v>27373.200000000001</v>
      </c>
    </row>
    <row r="91" spans="1:7" ht="15.75" x14ac:dyDescent="0.25">
      <c r="A91" s="54">
        <v>44547</v>
      </c>
      <c r="B91" s="54">
        <v>44547</v>
      </c>
      <c r="C91" s="52" t="s">
        <v>148</v>
      </c>
      <c r="D91" s="53">
        <v>19</v>
      </c>
      <c r="E91" s="49">
        <v>6843.3</v>
      </c>
      <c r="F91" s="50">
        <v>3</v>
      </c>
      <c r="G91" s="51">
        <f t="shared" si="1"/>
        <v>20529.900000000001</v>
      </c>
    </row>
    <row r="92" spans="1:7" ht="15.75" x14ac:dyDescent="0.25">
      <c r="A92" s="54">
        <v>44547</v>
      </c>
      <c r="B92" s="54">
        <v>44547</v>
      </c>
      <c r="C92" s="47" t="s">
        <v>149</v>
      </c>
      <c r="D92" s="48">
        <v>18</v>
      </c>
      <c r="E92" s="49">
        <v>6843.3</v>
      </c>
      <c r="F92" s="50">
        <v>10</v>
      </c>
      <c r="G92" s="51">
        <f t="shared" si="1"/>
        <v>68433</v>
      </c>
    </row>
    <row r="93" spans="1:7" ht="15.75" x14ac:dyDescent="0.25">
      <c r="A93" s="54">
        <v>44014</v>
      </c>
      <c r="B93" s="54">
        <v>44014</v>
      </c>
      <c r="C93" s="52" t="s">
        <v>150</v>
      </c>
      <c r="D93" s="53">
        <v>35</v>
      </c>
      <c r="E93" s="49">
        <v>13385.14</v>
      </c>
      <c r="F93" s="50">
        <v>4</v>
      </c>
      <c r="G93" s="51">
        <f t="shared" si="1"/>
        <v>53540.56</v>
      </c>
    </row>
    <row r="94" spans="1:7" ht="15.75" x14ac:dyDescent="0.25">
      <c r="A94" s="54">
        <v>44014</v>
      </c>
      <c r="B94" s="54">
        <v>44014</v>
      </c>
      <c r="C94" s="47" t="s">
        <v>151</v>
      </c>
      <c r="D94" s="48">
        <v>34</v>
      </c>
      <c r="E94" s="49">
        <v>13385.14</v>
      </c>
      <c r="F94" s="50">
        <v>3</v>
      </c>
      <c r="G94" s="51">
        <f t="shared" si="1"/>
        <v>40155.42</v>
      </c>
    </row>
    <row r="95" spans="1:7" ht="15.75" x14ac:dyDescent="0.25">
      <c r="A95" s="54">
        <v>44014</v>
      </c>
      <c r="B95" s="54">
        <v>44014</v>
      </c>
      <c r="C95" s="52" t="s">
        <v>152</v>
      </c>
      <c r="D95" s="53">
        <v>36</v>
      </c>
      <c r="E95" s="49">
        <v>7131.32</v>
      </c>
      <c r="F95" s="50">
        <v>3</v>
      </c>
      <c r="G95" s="51">
        <f t="shared" si="1"/>
        <v>21393.96</v>
      </c>
    </row>
    <row r="96" spans="1:7" ht="15.75" x14ac:dyDescent="0.25">
      <c r="A96" s="54">
        <v>44014</v>
      </c>
      <c r="B96" s="54">
        <v>44014</v>
      </c>
      <c r="C96" s="47" t="s">
        <v>153</v>
      </c>
      <c r="D96" s="48">
        <v>37</v>
      </c>
      <c r="E96" s="49">
        <v>13385.14</v>
      </c>
      <c r="F96" s="50">
        <v>4</v>
      </c>
      <c r="G96" s="51">
        <f t="shared" ref="G96:G147" si="2">E96*F96</f>
        <v>53540.56</v>
      </c>
    </row>
    <row r="97" spans="1:7" ht="15.75" x14ac:dyDescent="0.25">
      <c r="A97" s="54">
        <v>44883</v>
      </c>
      <c r="B97" s="54">
        <v>44883</v>
      </c>
      <c r="C97" s="52" t="s">
        <v>154</v>
      </c>
      <c r="D97" s="53">
        <v>73</v>
      </c>
      <c r="E97" s="49">
        <v>118</v>
      </c>
      <c r="F97" s="55">
        <v>94</v>
      </c>
      <c r="G97" s="51">
        <f t="shared" si="2"/>
        <v>11092</v>
      </c>
    </row>
    <row r="98" spans="1:7" ht="15.75" x14ac:dyDescent="0.25">
      <c r="A98" s="54">
        <v>44675</v>
      </c>
      <c r="B98" s="54">
        <v>44675</v>
      </c>
      <c r="C98" s="47" t="s">
        <v>155</v>
      </c>
      <c r="D98" s="48">
        <v>38</v>
      </c>
      <c r="E98" s="49">
        <v>212.52</v>
      </c>
      <c r="F98" s="55">
        <v>69</v>
      </c>
      <c r="G98" s="51">
        <f t="shared" si="2"/>
        <v>14663.880000000001</v>
      </c>
    </row>
    <row r="99" spans="1:7" ht="15.75" x14ac:dyDescent="0.25">
      <c r="A99" s="54">
        <v>44883</v>
      </c>
      <c r="B99" s="54">
        <v>44883</v>
      </c>
      <c r="C99" s="52" t="s">
        <v>156</v>
      </c>
      <c r="D99" s="53">
        <v>94</v>
      </c>
      <c r="E99" s="49">
        <v>184</v>
      </c>
      <c r="F99" s="55">
        <v>68</v>
      </c>
      <c r="G99" s="51">
        <f t="shared" si="2"/>
        <v>12512</v>
      </c>
    </row>
    <row r="100" spans="1:7" ht="15.75" x14ac:dyDescent="0.25">
      <c r="A100" s="54">
        <v>44883</v>
      </c>
      <c r="B100" s="54">
        <v>44883</v>
      </c>
      <c r="C100" s="47" t="s">
        <v>157</v>
      </c>
      <c r="D100" s="48">
        <v>95</v>
      </c>
      <c r="E100" s="49">
        <v>260</v>
      </c>
      <c r="F100" s="55">
        <v>150</v>
      </c>
      <c r="G100" s="51">
        <f t="shared" si="2"/>
        <v>39000</v>
      </c>
    </row>
    <row r="101" spans="1:7" ht="15.75" x14ac:dyDescent="0.25">
      <c r="A101" s="54">
        <v>44501</v>
      </c>
      <c r="B101" s="54">
        <v>44501</v>
      </c>
      <c r="C101" s="52" t="s">
        <v>158</v>
      </c>
      <c r="D101" s="53">
        <v>93</v>
      </c>
      <c r="E101" s="49">
        <v>124.2</v>
      </c>
      <c r="F101" s="55">
        <v>212</v>
      </c>
      <c r="G101" s="51">
        <f t="shared" si="2"/>
        <v>26330.400000000001</v>
      </c>
    </row>
    <row r="102" spans="1:7" ht="15.75" x14ac:dyDescent="0.25">
      <c r="A102" s="54">
        <v>44158</v>
      </c>
      <c r="B102" s="54">
        <v>44158</v>
      </c>
      <c r="C102" s="47" t="s">
        <v>159</v>
      </c>
      <c r="D102" s="48">
        <v>92</v>
      </c>
      <c r="E102" s="49">
        <v>40</v>
      </c>
      <c r="F102" s="55">
        <v>9</v>
      </c>
      <c r="G102" s="51">
        <f t="shared" si="2"/>
        <v>360</v>
      </c>
    </row>
    <row r="103" spans="1:7" ht="15.75" x14ac:dyDescent="0.25">
      <c r="A103" s="54">
        <v>44678</v>
      </c>
      <c r="B103" s="54">
        <v>44678</v>
      </c>
      <c r="C103" s="52" t="s">
        <v>160</v>
      </c>
      <c r="D103" s="53">
        <v>77</v>
      </c>
      <c r="E103" s="49">
        <v>26.833199999999998</v>
      </c>
      <c r="F103" s="55">
        <v>52</v>
      </c>
      <c r="G103" s="51">
        <f t="shared" si="2"/>
        <v>1395.3263999999999</v>
      </c>
    </row>
    <row r="104" spans="1:7" ht="15.75" x14ac:dyDescent="0.25">
      <c r="A104" s="54">
        <v>44771</v>
      </c>
      <c r="B104" s="54">
        <v>44771</v>
      </c>
      <c r="C104" s="52" t="s">
        <v>161</v>
      </c>
      <c r="D104" s="53">
        <v>17</v>
      </c>
      <c r="E104" s="49">
        <v>252</v>
      </c>
      <c r="F104" s="55">
        <v>3</v>
      </c>
      <c r="G104" s="51">
        <f t="shared" si="2"/>
        <v>756</v>
      </c>
    </row>
    <row r="105" spans="1:7" ht="15.75" x14ac:dyDescent="0.25">
      <c r="A105" s="54">
        <v>44628</v>
      </c>
      <c r="B105" s="54">
        <v>44628</v>
      </c>
      <c r="C105" s="47" t="s">
        <v>162</v>
      </c>
      <c r="D105" s="48">
        <v>88</v>
      </c>
      <c r="E105" s="49">
        <v>5.26</v>
      </c>
      <c r="F105" s="55">
        <v>36</v>
      </c>
      <c r="G105" s="51">
        <f t="shared" si="2"/>
        <v>189.35999999999999</v>
      </c>
    </row>
    <row r="106" spans="1:7" ht="15.75" x14ac:dyDescent="0.25">
      <c r="A106" s="54">
        <v>44579</v>
      </c>
      <c r="B106" s="54">
        <v>44579</v>
      </c>
      <c r="C106" s="52" t="s">
        <v>163</v>
      </c>
      <c r="D106" s="53">
        <v>22</v>
      </c>
      <c r="E106" s="49">
        <v>6216.72</v>
      </c>
      <c r="F106" s="55">
        <v>10</v>
      </c>
      <c r="G106" s="51">
        <f t="shared" si="2"/>
        <v>62167.200000000004</v>
      </c>
    </row>
    <row r="107" spans="1:7" ht="15.75" x14ac:dyDescent="0.25">
      <c r="A107" s="54">
        <v>44579</v>
      </c>
      <c r="B107" s="54">
        <v>44579</v>
      </c>
      <c r="C107" s="47" t="s">
        <v>164</v>
      </c>
      <c r="D107" s="48">
        <v>21</v>
      </c>
      <c r="E107" s="49">
        <v>6216.72</v>
      </c>
      <c r="F107" s="55">
        <v>11</v>
      </c>
      <c r="G107" s="51">
        <f t="shared" si="2"/>
        <v>68383.92</v>
      </c>
    </row>
    <row r="108" spans="1:7" ht="15.75" x14ac:dyDescent="0.25">
      <c r="A108" s="54">
        <v>44579</v>
      </c>
      <c r="B108" s="54">
        <v>44579</v>
      </c>
      <c r="C108" s="52" t="s">
        <v>165</v>
      </c>
      <c r="D108" s="53">
        <v>23</v>
      </c>
      <c r="E108" s="49">
        <v>6216.72</v>
      </c>
      <c r="F108" s="55">
        <v>14</v>
      </c>
      <c r="G108" s="51">
        <f>E108*F108</f>
        <v>87034.08</v>
      </c>
    </row>
    <row r="109" spans="1:7" ht="15.75" x14ac:dyDescent="0.25">
      <c r="A109" s="54">
        <v>44912</v>
      </c>
      <c r="B109" s="54">
        <v>44912</v>
      </c>
      <c r="C109" s="47" t="s">
        <v>166</v>
      </c>
      <c r="D109" s="48">
        <v>24</v>
      </c>
      <c r="E109" s="49">
        <v>4837.04</v>
      </c>
      <c r="F109" s="55">
        <v>22</v>
      </c>
      <c r="G109" s="51">
        <f t="shared" si="2"/>
        <v>106414.88</v>
      </c>
    </row>
    <row r="110" spans="1:7" ht="15.75" x14ac:dyDescent="0.25">
      <c r="A110" s="54">
        <v>44329</v>
      </c>
      <c r="B110" s="54">
        <v>44329</v>
      </c>
      <c r="C110" s="52" t="s">
        <v>167</v>
      </c>
      <c r="D110" s="53">
        <v>63</v>
      </c>
      <c r="E110" s="49">
        <f>108.01/12</f>
        <v>9.0008333333333344</v>
      </c>
      <c r="F110" s="55">
        <v>27</v>
      </c>
      <c r="G110" s="51">
        <f t="shared" si="2"/>
        <v>243.02250000000004</v>
      </c>
    </row>
    <row r="111" spans="1:7" ht="15.75" x14ac:dyDescent="0.25">
      <c r="A111" s="54">
        <v>44883</v>
      </c>
      <c r="B111" s="54">
        <v>44883</v>
      </c>
      <c r="C111" s="47" t="s">
        <v>168</v>
      </c>
      <c r="D111" s="48">
        <v>62</v>
      </c>
      <c r="E111" s="49">
        <v>23.69</v>
      </c>
      <c r="F111" s="55">
        <v>48</v>
      </c>
      <c r="G111" s="51">
        <f t="shared" si="2"/>
        <v>1137.1200000000001</v>
      </c>
    </row>
    <row r="112" spans="1:7" ht="15.75" x14ac:dyDescent="0.25">
      <c r="A112" s="54">
        <v>44327</v>
      </c>
      <c r="B112" s="54">
        <v>44327</v>
      </c>
      <c r="C112" s="52" t="s">
        <v>169</v>
      </c>
      <c r="D112" s="53">
        <v>62</v>
      </c>
      <c r="E112" s="49">
        <f>247.8/12</f>
        <v>20.650000000000002</v>
      </c>
      <c r="F112" s="55">
        <v>48</v>
      </c>
      <c r="G112" s="51">
        <f t="shared" si="2"/>
        <v>991.2</v>
      </c>
    </row>
    <row r="113" spans="1:7" ht="15.75" x14ac:dyDescent="0.25">
      <c r="A113" s="54">
        <v>44886</v>
      </c>
      <c r="B113" s="54">
        <v>44886</v>
      </c>
      <c r="C113" s="52" t="s">
        <v>170</v>
      </c>
      <c r="D113" s="53">
        <v>67</v>
      </c>
      <c r="E113" s="49">
        <v>47.2</v>
      </c>
      <c r="F113" s="55">
        <v>412</v>
      </c>
      <c r="G113" s="51">
        <f t="shared" si="2"/>
        <v>19446.400000000001</v>
      </c>
    </row>
    <row r="114" spans="1:7" ht="15.75" x14ac:dyDescent="0.25">
      <c r="A114" s="54">
        <v>44886</v>
      </c>
      <c r="B114" s="54">
        <v>44886</v>
      </c>
      <c r="C114" s="52" t="s">
        <v>171</v>
      </c>
      <c r="D114" s="53">
        <v>67</v>
      </c>
      <c r="E114" s="49">
        <v>47.2</v>
      </c>
      <c r="F114" s="55">
        <v>393</v>
      </c>
      <c r="G114" s="51">
        <f t="shared" si="2"/>
        <v>18549.600000000002</v>
      </c>
    </row>
    <row r="115" spans="1:7" ht="15.75" x14ac:dyDescent="0.25">
      <c r="A115" s="54">
        <v>44883</v>
      </c>
      <c r="B115" s="54">
        <v>44883</v>
      </c>
      <c r="C115" s="52" t="s">
        <v>172</v>
      </c>
      <c r="D115" s="53">
        <v>154</v>
      </c>
      <c r="E115" s="49">
        <v>25.54</v>
      </c>
      <c r="F115" s="55">
        <v>66</v>
      </c>
      <c r="G115" s="51">
        <f t="shared" si="2"/>
        <v>1685.6399999999999</v>
      </c>
    </row>
    <row r="116" spans="1:7" ht="15.75" x14ac:dyDescent="0.25">
      <c r="A116" s="54">
        <v>44501</v>
      </c>
      <c r="B116" s="54">
        <v>44501</v>
      </c>
      <c r="C116" s="47" t="s">
        <v>173</v>
      </c>
      <c r="D116" s="53">
        <v>155</v>
      </c>
      <c r="E116" s="49">
        <v>226.01</v>
      </c>
      <c r="F116" s="55">
        <v>7</v>
      </c>
      <c r="G116" s="51">
        <f t="shared" si="2"/>
        <v>1582.07</v>
      </c>
    </row>
    <row r="117" spans="1:7" x14ac:dyDescent="0.25">
      <c r="A117" s="33">
        <v>44501</v>
      </c>
      <c r="B117" s="33">
        <v>44501</v>
      </c>
      <c r="C117" s="31" t="s">
        <v>174</v>
      </c>
      <c r="D117" s="32">
        <v>111</v>
      </c>
      <c r="E117" s="28">
        <v>259</v>
      </c>
      <c r="F117" s="34">
        <v>4</v>
      </c>
      <c r="G117" s="30">
        <f t="shared" si="2"/>
        <v>1036</v>
      </c>
    </row>
    <row r="118" spans="1:7" x14ac:dyDescent="0.25">
      <c r="A118" s="33">
        <v>44501</v>
      </c>
      <c r="B118" s="33">
        <v>44501</v>
      </c>
      <c r="C118" s="31" t="s">
        <v>175</v>
      </c>
      <c r="D118" s="32">
        <v>111</v>
      </c>
      <c r="E118" s="28">
        <v>364.6</v>
      </c>
      <c r="F118" s="34">
        <v>3</v>
      </c>
      <c r="G118" s="30">
        <f t="shared" si="2"/>
        <v>1093.8000000000002</v>
      </c>
    </row>
    <row r="119" spans="1:7" x14ac:dyDescent="0.25">
      <c r="A119" s="33">
        <v>44501</v>
      </c>
      <c r="B119" s="33">
        <v>44501</v>
      </c>
      <c r="C119" s="31" t="s">
        <v>176</v>
      </c>
      <c r="D119" s="32">
        <v>156</v>
      </c>
      <c r="E119" s="28">
        <v>1805.4</v>
      </c>
      <c r="F119" s="34">
        <v>2</v>
      </c>
      <c r="G119" s="30">
        <f t="shared" si="2"/>
        <v>3610.8</v>
      </c>
    </row>
    <row r="120" spans="1:7" x14ac:dyDescent="0.25">
      <c r="A120" s="33">
        <v>44774</v>
      </c>
      <c r="B120" s="33">
        <v>44774</v>
      </c>
      <c r="C120" s="31" t="s">
        <v>177</v>
      </c>
      <c r="D120" s="32">
        <v>156</v>
      </c>
      <c r="E120" s="28">
        <v>1500</v>
      </c>
      <c r="F120" s="34">
        <v>2</v>
      </c>
      <c r="G120" s="30">
        <f t="shared" si="2"/>
        <v>3000</v>
      </c>
    </row>
    <row r="121" spans="1:7" x14ac:dyDescent="0.25">
      <c r="A121" s="33">
        <v>44678</v>
      </c>
      <c r="B121" s="33">
        <v>44678</v>
      </c>
      <c r="C121" s="31" t="s">
        <v>178</v>
      </c>
      <c r="D121" s="32">
        <v>157</v>
      </c>
      <c r="E121" s="28">
        <v>222.01</v>
      </c>
      <c r="F121" s="34">
        <v>116</v>
      </c>
      <c r="G121" s="30">
        <f t="shared" si="2"/>
        <v>25753.16</v>
      </c>
    </row>
    <row r="122" spans="1:7" x14ac:dyDescent="0.25">
      <c r="A122" s="33">
        <v>44501</v>
      </c>
      <c r="B122" s="33">
        <v>44501</v>
      </c>
      <c r="C122" s="31" t="s">
        <v>179</v>
      </c>
      <c r="D122" s="32">
        <v>66</v>
      </c>
      <c r="E122" s="28">
        <v>62.8</v>
      </c>
      <c r="F122" s="34">
        <v>3</v>
      </c>
      <c r="G122" s="30">
        <f t="shared" si="2"/>
        <v>188.39999999999998</v>
      </c>
    </row>
    <row r="123" spans="1:7" x14ac:dyDescent="0.25">
      <c r="A123" s="33">
        <v>44501</v>
      </c>
      <c r="B123" s="33">
        <v>44501</v>
      </c>
      <c r="C123" s="31" t="s">
        <v>180</v>
      </c>
      <c r="D123" s="32">
        <v>76</v>
      </c>
      <c r="E123" s="28">
        <v>445</v>
      </c>
      <c r="F123" s="34">
        <v>11</v>
      </c>
      <c r="G123" s="30">
        <f t="shared" si="2"/>
        <v>4895</v>
      </c>
    </row>
    <row r="124" spans="1:7" x14ac:dyDescent="0.25">
      <c r="A124" s="33">
        <v>44501</v>
      </c>
      <c r="B124" s="33">
        <v>44501</v>
      </c>
      <c r="C124" s="31" t="s">
        <v>181</v>
      </c>
      <c r="D124" s="32">
        <v>153</v>
      </c>
      <c r="E124" s="28">
        <v>29.27</v>
      </c>
      <c r="F124" s="34">
        <v>0</v>
      </c>
      <c r="G124" s="30">
        <f t="shared" si="2"/>
        <v>0</v>
      </c>
    </row>
    <row r="125" spans="1:7" x14ac:dyDescent="0.25">
      <c r="A125" s="33">
        <v>44886</v>
      </c>
      <c r="B125" s="33">
        <v>44886</v>
      </c>
      <c r="C125" s="31" t="s">
        <v>182</v>
      </c>
      <c r="D125" s="32">
        <v>153</v>
      </c>
      <c r="E125" s="28">
        <v>59</v>
      </c>
      <c r="F125" s="34">
        <v>493</v>
      </c>
      <c r="G125" s="30">
        <f t="shared" si="2"/>
        <v>29087</v>
      </c>
    </row>
    <row r="126" spans="1:7" x14ac:dyDescent="0.25">
      <c r="A126" s="33">
        <v>44517</v>
      </c>
      <c r="B126" s="33">
        <v>44517</v>
      </c>
      <c r="C126" s="31" t="s">
        <v>183</v>
      </c>
      <c r="D126" s="32">
        <v>156</v>
      </c>
      <c r="E126" s="28">
        <v>32.1</v>
      </c>
      <c r="F126" s="29">
        <v>6</v>
      </c>
      <c r="G126" s="30">
        <f>F126*E126</f>
        <v>192.60000000000002</v>
      </c>
    </row>
    <row r="127" spans="1:7" x14ac:dyDescent="0.25">
      <c r="A127" s="33">
        <v>44501</v>
      </c>
      <c r="B127" s="33">
        <v>44501</v>
      </c>
      <c r="C127" s="31" t="s">
        <v>184</v>
      </c>
      <c r="D127" s="32">
        <v>88</v>
      </c>
      <c r="E127" s="28">
        <v>1147</v>
      </c>
      <c r="F127" s="29">
        <v>1</v>
      </c>
      <c r="G127" s="30">
        <f t="shared" si="2"/>
        <v>1147</v>
      </c>
    </row>
    <row r="128" spans="1:7" x14ac:dyDescent="0.25">
      <c r="A128" s="33">
        <v>44883</v>
      </c>
      <c r="B128" s="33">
        <v>44883</v>
      </c>
      <c r="C128" s="31" t="s">
        <v>185</v>
      </c>
      <c r="D128" s="32">
        <v>114</v>
      </c>
      <c r="E128" s="28">
        <v>601</v>
      </c>
      <c r="F128" s="29">
        <v>10</v>
      </c>
      <c r="G128" s="30">
        <f t="shared" si="2"/>
        <v>6010</v>
      </c>
    </row>
    <row r="129" spans="1:7" x14ac:dyDescent="0.25">
      <c r="A129" s="33">
        <v>44883</v>
      </c>
      <c r="B129" s="33">
        <v>44883</v>
      </c>
      <c r="C129" s="31" t="s">
        <v>186</v>
      </c>
      <c r="D129" s="32">
        <v>114</v>
      </c>
      <c r="E129" s="28">
        <v>601</v>
      </c>
      <c r="F129" s="29">
        <v>12</v>
      </c>
      <c r="G129" s="30">
        <f t="shared" si="2"/>
        <v>7212</v>
      </c>
    </row>
    <row r="130" spans="1:7" x14ac:dyDescent="0.25">
      <c r="A130" s="33">
        <v>44883</v>
      </c>
      <c r="B130" s="33">
        <v>44883</v>
      </c>
      <c r="C130" s="31" t="s">
        <v>187</v>
      </c>
      <c r="D130" s="32">
        <v>81</v>
      </c>
      <c r="E130" s="28">
        <v>39.83</v>
      </c>
      <c r="F130" s="29">
        <v>6</v>
      </c>
      <c r="G130" s="30">
        <f t="shared" si="2"/>
        <v>238.98</v>
      </c>
    </row>
    <row r="131" spans="1:7" x14ac:dyDescent="0.25">
      <c r="A131" s="33">
        <v>44895</v>
      </c>
      <c r="B131" s="33">
        <v>44895</v>
      </c>
      <c r="C131" s="35" t="s">
        <v>188</v>
      </c>
      <c r="D131" s="36" t="s">
        <v>189</v>
      </c>
      <c r="E131" s="42">
        <v>354</v>
      </c>
      <c r="F131" s="43">
        <v>0</v>
      </c>
      <c r="G131" s="44">
        <f>247.8*40</f>
        <v>9912</v>
      </c>
    </row>
    <row r="132" spans="1:7" x14ac:dyDescent="0.25">
      <c r="A132" s="33">
        <v>44386</v>
      </c>
      <c r="B132" s="33">
        <v>44386</v>
      </c>
      <c r="C132" s="31" t="s">
        <v>190</v>
      </c>
      <c r="D132" s="32">
        <v>148</v>
      </c>
      <c r="E132" s="28">
        <v>1693.3</v>
      </c>
      <c r="F132" s="29">
        <v>7</v>
      </c>
      <c r="G132" s="30">
        <f>E132*F132</f>
        <v>11853.1</v>
      </c>
    </row>
    <row r="133" spans="1:7" x14ac:dyDescent="0.25">
      <c r="A133" s="33">
        <v>44895</v>
      </c>
      <c r="B133" s="33">
        <v>44895</v>
      </c>
      <c r="C133" s="31" t="s">
        <v>191</v>
      </c>
      <c r="D133" s="32">
        <v>147</v>
      </c>
      <c r="E133" s="45">
        <v>4019.08</v>
      </c>
      <c r="F133" s="29">
        <v>18</v>
      </c>
      <c r="G133" s="30">
        <f t="shared" si="2"/>
        <v>72343.44</v>
      </c>
    </row>
    <row r="134" spans="1:7" x14ac:dyDescent="0.25">
      <c r="A134" s="33">
        <v>44386</v>
      </c>
      <c r="B134" s="33">
        <v>44386</v>
      </c>
      <c r="C134" s="31" t="s">
        <v>192</v>
      </c>
      <c r="D134" s="32">
        <v>152</v>
      </c>
      <c r="E134" s="28">
        <v>118</v>
      </c>
      <c r="F134" s="29">
        <v>8</v>
      </c>
      <c r="G134" s="30">
        <f t="shared" si="2"/>
        <v>944</v>
      </c>
    </row>
    <row r="135" spans="1:7" x14ac:dyDescent="0.25">
      <c r="A135" s="33">
        <v>44386</v>
      </c>
      <c r="B135" s="33">
        <v>44386</v>
      </c>
      <c r="C135" s="31" t="s">
        <v>193</v>
      </c>
      <c r="D135" s="32">
        <v>151</v>
      </c>
      <c r="E135" s="28">
        <v>531</v>
      </c>
      <c r="F135" s="29">
        <v>3</v>
      </c>
      <c r="G135" s="30">
        <f t="shared" si="2"/>
        <v>1593</v>
      </c>
    </row>
    <row r="136" spans="1:7" x14ac:dyDescent="0.25">
      <c r="A136" s="33">
        <v>44895</v>
      </c>
      <c r="B136" s="33">
        <v>44895</v>
      </c>
      <c r="C136" s="35" t="s">
        <v>194</v>
      </c>
      <c r="D136" s="32">
        <v>149</v>
      </c>
      <c r="E136" s="28">
        <v>519.32000000000005</v>
      </c>
      <c r="F136" s="29">
        <v>0</v>
      </c>
      <c r="G136" s="30">
        <f t="shared" si="2"/>
        <v>0</v>
      </c>
    </row>
    <row r="137" spans="1:7" x14ac:dyDescent="0.25">
      <c r="A137" s="41">
        <v>44634</v>
      </c>
      <c r="B137" s="41">
        <v>44634</v>
      </c>
      <c r="C137" s="31" t="s">
        <v>195</v>
      </c>
      <c r="D137" s="32">
        <v>159</v>
      </c>
      <c r="E137" s="28">
        <v>6946.66</v>
      </c>
      <c r="F137" s="29">
        <v>5</v>
      </c>
      <c r="G137" s="30">
        <f t="shared" si="2"/>
        <v>34733.300000000003</v>
      </c>
    </row>
    <row r="138" spans="1:7" x14ac:dyDescent="0.25">
      <c r="A138" s="41">
        <v>44634</v>
      </c>
      <c r="B138" s="41">
        <v>44634</v>
      </c>
      <c r="C138" s="31" t="s">
        <v>196</v>
      </c>
      <c r="D138" s="32">
        <v>159</v>
      </c>
      <c r="E138" s="28">
        <v>1389.33</v>
      </c>
      <c r="F138" s="29">
        <v>5</v>
      </c>
      <c r="G138" s="30">
        <f t="shared" si="2"/>
        <v>6946.65</v>
      </c>
    </row>
    <row r="139" spans="1:7" x14ac:dyDescent="0.25">
      <c r="A139" s="41">
        <v>44634</v>
      </c>
      <c r="B139" s="41">
        <v>44634</v>
      </c>
      <c r="C139" s="31" t="s">
        <v>197</v>
      </c>
      <c r="D139" s="32">
        <v>159</v>
      </c>
      <c r="E139" s="28">
        <v>128.62</v>
      </c>
      <c r="F139" s="29">
        <v>4</v>
      </c>
      <c r="G139" s="30">
        <f t="shared" si="2"/>
        <v>514.48</v>
      </c>
    </row>
    <row r="140" spans="1:7" x14ac:dyDescent="0.25">
      <c r="A140" s="41">
        <v>44634</v>
      </c>
      <c r="B140" s="41">
        <v>44634</v>
      </c>
      <c r="C140" s="31" t="s">
        <v>198</v>
      </c>
      <c r="D140" s="32">
        <v>159</v>
      </c>
      <c r="E140" s="28">
        <v>181.13</v>
      </c>
      <c r="F140" s="29">
        <v>4</v>
      </c>
      <c r="G140" s="30">
        <f t="shared" si="2"/>
        <v>724.52</v>
      </c>
    </row>
    <row r="141" spans="1:7" x14ac:dyDescent="0.25">
      <c r="A141" s="41">
        <v>44634</v>
      </c>
      <c r="B141" s="41">
        <v>44634</v>
      </c>
      <c r="C141" s="31" t="s">
        <v>199</v>
      </c>
      <c r="D141" s="32">
        <v>159</v>
      </c>
      <c r="E141" s="28">
        <v>159.30000000000001</v>
      </c>
      <c r="F141" s="29">
        <v>35</v>
      </c>
      <c r="G141" s="30">
        <f t="shared" si="2"/>
        <v>5575.5</v>
      </c>
    </row>
    <row r="142" spans="1:7" x14ac:dyDescent="0.25">
      <c r="A142" s="41">
        <v>44634</v>
      </c>
      <c r="B142" s="41">
        <v>44634</v>
      </c>
      <c r="C142" s="31" t="s">
        <v>200</v>
      </c>
      <c r="D142" s="32">
        <v>159</v>
      </c>
      <c r="E142" s="28">
        <v>83.19</v>
      </c>
      <c r="F142" s="29">
        <v>35</v>
      </c>
      <c r="G142" s="30">
        <f t="shared" si="2"/>
        <v>2911.65</v>
      </c>
    </row>
    <row r="143" spans="1:7" x14ac:dyDescent="0.25">
      <c r="A143" s="41">
        <v>44634</v>
      </c>
      <c r="B143" s="41">
        <v>44634</v>
      </c>
      <c r="C143" s="31" t="s">
        <v>201</v>
      </c>
      <c r="D143" s="32">
        <v>159</v>
      </c>
      <c r="E143" s="28">
        <v>1369.86</v>
      </c>
      <c r="F143" s="29">
        <v>4</v>
      </c>
      <c r="G143" s="30">
        <f t="shared" si="2"/>
        <v>5479.44</v>
      </c>
    </row>
    <row r="144" spans="1:7" x14ac:dyDescent="0.25">
      <c r="A144" s="41">
        <v>44634</v>
      </c>
      <c r="B144" s="41">
        <v>44634</v>
      </c>
      <c r="C144" s="31" t="s">
        <v>202</v>
      </c>
      <c r="D144" s="32">
        <v>159</v>
      </c>
      <c r="E144" s="28">
        <v>175.23</v>
      </c>
      <c r="F144" s="29">
        <v>4</v>
      </c>
      <c r="G144" s="30">
        <f t="shared" si="2"/>
        <v>700.92</v>
      </c>
    </row>
    <row r="145" spans="1:7" x14ac:dyDescent="0.25">
      <c r="A145" s="41">
        <v>44634</v>
      </c>
      <c r="B145" s="41">
        <v>44634</v>
      </c>
      <c r="C145" s="31" t="s">
        <v>203</v>
      </c>
      <c r="D145" s="32">
        <v>159</v>
      </c>
      <c r="E145" s="28">
        <v>1230.74</v>
      </c>
      <c r="F145" s="29">
        <v>2</v>
      </c>
      <c r="G145" s="30">
        <f t="shared" si="2"/>
        <v>2461.48</v>
      </c>
    </row>
    <row r="146" spans="1:7" x14ac:dyDescent="0.25">
      <c r="A146" s="41">
        <v>44634</v>
      </c>
      <c r="B146" s="41">
        <v>44634</v>
      </c>
      <c r="C146" s="31" t="s">
        <v>204</v>
      </c>
      <c r="D146" s="32">
        <v>159</v>
      </c>
      <c r="E146" s="28">
        <v>541.62</v>
      </c>
      <c r="F146" s="29">
        <v>2</v>
      </c>
      <c r="G146" s="30">
        <f t="shared" si="2"/>
        <v>1083.24</v>
      </c>
    </row>
    <row r="147" spans="1:7" x14ac:dyDescent="0.25">
      <c r="A147" s="41">
        <v>44634</v>
      </c>
      <c r="B147" s="41">
        <v>44634</v>
      </c>
      <c r="C147" s="31" t="s">
        <v>205</v>
      </c>
      <c r="D147" s="32">
        <v>159</v>
      </c>
      <c r="E147" s="28">
        <v>127.44</v>
      </c>
      <c r="F147" s="29">
        <v>4</v>
      </c>
      <c r="G147" s="30">
        <f t="shared" si="2"/>
        <v>509.76</v>
      </c>
    </row>
    <row r="148" spans="1:7" x14ac:dyDescent="0.25">
      <c r="A148" s="37" t="s">
        <v>209</v>
      </c>
      <c r="D148" s="38" t="s">
        <v>206</v>
      </c>
      <c r="E148" s="38"/>
      <c r="F148" s="39"/>
      <c r="G148" s="40">
        <f>SUM(G9:G147)</f>
        <v>2041638.1705999996</v>
      </c>
    </row>
    <row r="149" spans="1:7" x14ac:dyDescent="0.25">
      <c r="E149" s="37" t="s">
        <v>213</v>
      </c>
    </row>
    <row r="150" spans="1:7" x14ac:dyDescent="0.25">
      <c r="A150" t="s">
        <v>211</v>
      </c>
    </row>
    <row r="151" spans="1:7" x14ac:dyDescent="0.25">
      <c r="A151" t="s">
        <v>210</v>
      </c>
      <c r="E151" t="s">
        <v>212</v>
      </c>
    </row>
    <row r="152" spans="1:7" x14ac:dyDescent="0.25">
      <c r="E152" t="s">
        <v>214</v>
      </c>
    </row>
  </sheetData>
  <mergeCells count="1">
    <mergeCell ref="A7:G7"/>
  </mergeCells>
  <pageMargins left="1.1023622047244095" right="0.70866141732283472" top="0.74803149606299213" bottom="0.74803149606299213" header="0.31496062992125984" footer="0.31496062992125984"/>
  <pageSetup paperSize="9" scale="55" orientation="portrait" verticalDpi="0" r:id="rId1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León</dc:creator>
  <cp:lastModifiedBy>Angela Comas</cp:lastModifiedBy>
  <cp:lastPrinted>2022-12-29T15:42:05Z</cp:lastPrinted>
  <dcterms:created xsi:type="dcterms:W3CDTF">2022-12-28T16:55:57Z</dcterms:created>
  <dcterms:modified xsi:type="dcterms:W3CDTF">2023-01-13T16:52:29Z</dcterms:modified>
</cp:coreProperties>
</file>