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01\Desktop\Nominas 2020\"/>
    </mc:Choice>
  </mc:AlternateContent>
  <bookViews>
    <workbookView xWindow="0" yWindow="0" windowWidth="20490" windowHeight="7755" firstSheet="1" activeTab="3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'!$A$23:$P$28</definedName>
    <definedName name="_xlnm._FilterDatabase" localSheetId="0" hidden="1">'Nomina Fijos'!$A$13:$N$164</definedName>
    <definedName name="_xlnm.Print_Area" localSheetId="0">'Nomina Fijos'!$A$1:$N$176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7" i="5" l="1"/>
  <c r="A25" i="5"/>
  <c r="A26" i="5"/>
  <c r="A27" i="5"/>
  <c r="A28" i="5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M25" i="5"/>
  <c r="N25" i="5" s="1"/>
  <c r="I25" i="5"/>
  <c r="K25" i="5"/>
  <c r="P15" i="9"/>
  <c r="O15" i="9"/>
  <c r="M15" i="9"/>
  <c r="K15" i="9"/>
  <c r="K14" i="9"/>
  <c r="A15" i="9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14" i="9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M157" i="5"/>
  <c r="N157" i="5" s="1"/>
  <c r="K157" i="5"/>
  <c r="I28" i="9"/>
  <c r="J28" i="9"/>
  <c r="L28" i="9"/>
  <c r="N28" i="9"/>
  <c r="H28" i="9"/>
  <c r="M19" i="9"/>
  <c r="M20" i="9"/>
  <c r="M21" i="9"/>
  <c r="M22" i="9"/>
  <c r="K19" i="9"/>
  <c r="K20" i="9"/>
  <c r="K21" i="9"/>
  <c r="O21" i="9" s="1"/>
  <c r="P21" i="9" s="1"/>
  <c r="K22" i="9"/>
  <c r="O22" i="9" s="1"/>
  <c r="P22" i="9" s="1"/>
  <c r="K13" i="9"/>
  <c r="K16" i="9"/>
  <c r="K17" i="9"/>
  <c r="K18" i="9"/>
  <c r="M13" i="9"/>
  <c r="M28" i="9" s="1"/>
  <c r="M14" i="9"/>
  <c r="M16" i="9"/>
  <c r="M17" i="9"/>
  <c r="M18" i="9"/>
  <c r="K28" i="9" l="1"/>
  <c r="O19" i="9"/>
  <c r="P19" i="9" s="1"/>
  <c r="O14" i="9"/>
  <c r="O18" i="9"/>
  <c r="P18" i="9" s="1"/>
  <c r="O13" i="9"/>
  <c r="P13" i="9" s="1"/>
  <c r="O20" i="9"/>
  <c r="P20" i="9" s="1"/>
  <c r="O16" i="9"/>
  <c r="P16" i="9" s="1"/>
  <c r="O17" i="9"/>
  <c r="P17" i="9" s="1"/>
  <c r="P14" i="9" l="1"/>
  <c r="K14" i="5" l="1"/>
  <c r="K15" i="5"/>
  <c r="K16" i="5"/>
  <c r="K17" i="5"/>
  <c r="K18" i="5"/>
  <c r="K19" i="5"/>
  <c r="K20" i="5"/>
  <c r="K21" i="5"/>
  <c r="K23" i="5"/>
  <c r="K24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8" i="5"/>
  <c r="K119" i="5"/>
  <c r="K120" i="5"/>
  <c r="K121" i="5"/>
  <c r="K122" i="5"/>
  <c r="K123" i="5"/>
  <c r="K124" i="5"/>
  <c r="K125" i="5"/>
  <c r="K127" i="5"/>
  <c r="K128" i="5"/>
  <c r="K129" i="5"/>
  <c r="K130" i="5"/>
  <c r="K131" i="5"/>
  <c r="K132" i="5"/>
  <c r="K133" i="5"/>
  <c r="K134" i="5"/>
  <c r="K135" i="5"/>
  <c r="K136" i="5"/>
  <c r="K137" i="5"/>
  <c r="K139" i="5"/>
  <c r="K140" i="5"/>
  <c r="K141" i="5"/>
  <c r="K142" i="5"/>
  <c r="K143" i="5"/>
  <c r="K144" i="5"/>
  <c r="K145" i="5"/>
  <c r="K146" i="5"/>
  <c r="K147" i="5"/>
  <c r="K148" i="5"/>
  <c r="K150" i="5"/>
  <c r="K151" i="5"/>
  <c r="K152" i="5"/>
  <c r="K154" i="5"/>
  <c r="K155" i="5"/>
  <c r="K156" i="5"/>
  <c r="K158" i="5"/>
  <c r="K159" i="5"/>
  <c r="K160" i="5"/>
  <c r="K161" i="5"/>
  <c r="I14" i="5"/>
  <c r="I15" i="5"/>
  <c r="I16" i="5"/>
  <c r="I17" i="5"/>
  <c r="I18" i="5"/>
  <c r="I19" i="5"/>
  <c r="I20" i="5"/>
  <c r="I21" i="5"/>
  <c r="I22" i="5"/>
  <c r="I23" i="5"/>
  <c r="I24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50" i="5"/>
  <c r="I151" i="5"/>
  <c r="I152" i="5"/>
  <c r="I153" i="5"/>
  <c r="I154" i="5"/>
  <c r="I155" i="5"/>
  <c r="I156" i="5"/>
  <c r="I158" i="5"/>
  <c r="I159" i="5"/>
  <c r="I160" i="5"/>
  <c r="I161" i="5"/>
  <c r="I13" i="5"/>
  <c r="G162" i="5"/>
  <c r="J162" i="5"/>
  <c r="L162" i="5"/>
  <c r="M140" i="5" l="1"/>
  <c r="N140" i="5" s="1"/>
  <c r="M120" i="5"/>
  <c r="N120" i="5" s="1"/>
  <c r="N20" i="11"/>
  <c r="M20" i="11"/>
  <c r="L20" i="11"/>
  <c r="K20" i="11"/>
  <c r="J20" i="11"/>
  <c r="I20" i="11"/>
  <c r="H20" i="11"/>
  <c r="G20" i="11"/>
  <c r="F20" i="11"/>
  <c r="K23" i="9"/>
  <c r="K24" i="9"/>
  <c r="K25" i="9"/>
  <c r="K26" i="9"/>
  <c r="K27" i="9"/>
  <c r="M23" i="9"/>
  <c r="M24" i="9"/>
  <c r="M25" i="9"/>
  <c r="M26" i="9"/>
  <c r="M27" i="9"/>
  <c r="M109" i="5" l="1"/>
  <c r="N109" i="5" s="1"/>
  <c r="M159" i="5"/>
  <c r="N159" i="5" s="1"/>
  <c r="M156" i="5"/>
  <c r="N156" i="5" s="1"/>
  <c r="M139" i="5"/>
  <c r="N139" i="5" s="1"/>
  <c r="M133" i="5"/>
  <c r="N133" i="5" s="1"/>
  <c r="M132" i="5"/>
  <c r="N132" i="5" s="1"/>
  <c r="M110" i="5"/>
  <c r="N110" i="5" s="1"/>
  <c r="M47" i="5"/>
  <c r="N47" i="5" s="1"/>
  <c r="M46" i="5"/>
  <c r="N46" i="5" s="1"/>
  <c r="M21" i="5" l="1"/>
  <c r="N21" i="5" s="1"/>
  <c r="M45" i="5"/>
  <c r="N45" i="5" s="1"/>
  <c r="O26" i="9" l="1"/>
  <c r="P26" i="9" s="1"/>
  <c r="M44" i="5" l="1"/>
  <c r="N44" i="5" s="1"/>
  <c r="M43" i="5"/>
  <c r="N43" i="5" s="1"/>
  <c r="M67" i="5"/>
  <c r="N67" i="5" s="1"/>
  <c r="M66" i="5" l="1"/>
  <c r="N66" i="5" s="1"/>
  <c r="O23" i="9"/>
  <c r="P23" i="9" s="1"/>
  <c r="O24" i="9"/>
  <c r="P24" i="9" s="1"/>
  <c r="O25" i="9"/>
  <c r="O27" i="9"/>
  <c r="P27" i="9" s="1"/>
  <c r="P25" i="9" l="1"/>
  <c r="P28" i="9" s="1"/>
  <c r="O28" i="9"/>
  <c r="M49" i="5"/>
  <c r="N49" i="5" s="1"/>
  <c r="M90" i="5" l="1"/>
  <c r="N90" i="5" s="1"/>
  <c r="M114" i="5"/>
  <c r="N114" i="5" s="1"/>
  <c r="M113" i="5"/>
  <c r="N113" i="5" s="1"/>
  <c r="M125" i="5"/>
  <c r="N125" i="5" s="1"/>
  <c r="M146" i="5"/>
  <c r="N146" i="5" s="1"/>
  <c r="M145" i="5"/>
  <c r="N145" i="5" s="1"/>
  <c r="M129" i="5"/>
  <c r="N129" i="5" s="1"/>
  <c r="M130" i="5"/>
  <c r="N130" i="5" s="1"/>
  <c r="M106" i="5"/>
  <c r="N106" i="5" s="1"/>
  <c r="M116" i="5"/>
  <c r="N116" i="5" s="1"/>
  <c r="M105" i="5"/>
  <c r="N105" i="5" s="1"/>
  <c r="M160" i="5"/>
  <c r="N160" i="5" s="1"/>
  <c r="M158" i="5"/>
  <c r="N158" i="5" s="1"/>
  <c r="M64" i="5" l="1"/>
  <c r="N64" i="5" s="1"/>
  <c r="M137" i="5"/>
  <c r="N137" i="5" s="1"/>
  <c r="M104" i="5" l="1"/>
  <c r="N104" i="5" s="1"/>
  <c r="M108" i="5"/>
  <c r="N108" i="5" s="1"/>
  <c r="M26" i="5"/>
  <c r="N26" i="5" s="1"/>
  <c r="M80" i="5"/>
  <c r="N80" i="5" s="1"/>
  <c r="M103" i="5"/>
  <c r="N103" i="5" s="1"/>
  <c r="M27" i="5"/>
  <c r="N27" i="5" s="1"/>
  <c r="M102" i="5"/>
  <c r="N102" i="5" s="1"/>
  <c r="M20" i="5" l="1"/>
  <c r="N20" i="5" s="1"/>
  <c r="M14" i="5" l="1"/>
  <c r="M15" i="5"/>
  <c r="M131" i="5"/>
  <c r="M16" i="5"/>
  <c r="M17" i="5"/>
  <c r="M18" i="5"/>
  <c r="M19" i="5"/>
  <c r="M22" i="5"/>
  <c r="M23" i="5"/>
  <c r="M24" i="5"/>
  <c r="M65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8" i="5"/>
  <c r="M50" i="5"/>
  <c r="M51" i="5"/>
  <c r="M52" i="5"/>
  <c r="M53" i="5"/>
  <c r="M54" i="5"/>
  <c r="M55" i="5"/>
  <c r="M56" i="5"/>
  <c r="M57" i="5"/>
  <c r="M58" i="5"/>
  <c r="M59" i="5"/>
  <c r="M147" i="5"/>
  <c r="M61" i="5"/>
  <c r="M62" i="5"/>
  <c r="M63" i="5"/>
  <c r="M69" i="5"/>
  <c r="M70" i="5"/>
  <c r="M71" i="5"/>
  <c r="M72" i="5"/>
  <c r="M73" i="5"/>
  <c r="M74" i="5"/>
  <c r="M75" i="5"/>
  <c r="M76" i="5"/>
  <c r="M77" i="5"/>
  <c r="M78" i="5"/>
  <c r="M79" i="5"/>
  <c r="M81" i="5"/>
  <c r="M82" i="5"/>
  <c r="M83" i="5"/>
  <c r="M84" i="5"/>
  <c r="M85" i="5"/>
  <c r="M86" i="5"/>
  <c r="M87" i="5"/>
  <c r="M88" i="5"/>
  <c r="M89" i="5"/>
  <c r="M91" i="5"/>
  <c r="M92" i="5"/>
  <c r="M93" i="5"/>
  <c r="M94" i="5"/>
  <c r="M95" i="5"/>
  <c r="M96" i="5"/>
  <c r="M97" i="5"/>
  <c r="M98" i="5"/>
  <c r="M99" i="5"/>
  <c r="M100" i="5"/>
  <c r="M101" i="5"/>
  <c r="M107" i="5"/>
  <c r="M111" i="5"/>
  <c r="M112" i="5"/>
  <c r="M115" i="5"/>
  <c r="M117" i="5"/>
  <c r="M118" i="5"/>
  <c r="M119" i="5"/>
  <c r="M121" i="5"/>
  <c r="M122" i="5"/>
  <c r="M123" i="5"/>
  <c r="M124" i="5"/>
  <c r="M126" i="5"/>
  <c r="M127" i="5"/>
  <c r="M128" i="5"/>
  <c r="M134" i="5"/>
  <c r="M135" i="5"/>
  <c r="M60" i="5"/>
  <c r="M136" i="5"/>
  <c r="M138" i="5"/>
  <c r="M68" i="5"/>
  <c r="M141" i="5"/>
  <c r="M142" i="5"/>
  <c r="M143" i="5"/>
  <c r="M144" i="5"/>
  <c r="M148" i="5"/>
  <c r="M150" i="5"/>
  <c r="M151" i="5"/>
  <c r="M152" i="5"/>
  <c r="M153" i="5"/>
  <c r="M154" i="5"/>
  <c r="M155" i="5"/>
  <c r="M161" i="5"/>
  <c r="N23" i="5" l="1"/>
  <c r="N14" i="5"/>
  <c r="H149" i="5"/>
  <c r="H162" i="5" s="1"/>
  <c r="N35" i="5" l="1"/>
  <c r="N62" i="5"/>
  <c r="N56" i="5"/>
  <c r="N55" i="5"/>
  <c r="N54" i="5"/>
  <c r="N53" i="5"/>
  <c r="N150" i="5" l="1"/>
  <c r="F149" i="5"/>
  <c r="N42" i="5"/>
  <c r="N40" i="5"/>
  <c r="N39" i="5"/>
  <c r="N38" i="5"/>
  <c r="F162" i="5" l="1"/>
  <c r="I149" i="5"/>
  <c r="K149" i="5"/>
  <c r="K162" i="5" s="1"/>
  <c r="N61" i="5"/>
  <c r="N41" i="5"/>
  <c r="I162" i="5" l="1"/>
  <c r="M149" i="5"/>
  <c r="N149" i="5" s="1"/>
  <c r="N118" i="5"/>
  <c r="F14" i="12" l="1"/>
  <c r="N74" i="5" l="1"/>
  <c r="N63" i="5"/>
  <c r="N84" i="5"/>
  <c r="N161" i="5"/>
  <c r="N73" i="5" l="1"/>
  <c r="N72" i="5"/>
  <c r="N37" i="5"/>
  <c r="N147" i="5"/>
  <c r="N59" i="5"/>
  <c r="N34" i="5"/>
  <c r="N33" i="5"/>
  <c r="N58" i="5"/>
  <c r="N32" i="5"/>
  <c r="N71" i="5"/>
  <c r="N70" i="5"/>
  <c r="N57" i="5"/>
  <c r="N52" i="5"/>
  <c r="N36" i="5"/>
  <c r="N51" i="5"/>
  <c r="N69" i="5"/>
  <c r="N50" i="5"/>
  <c r="N31" i="5"/>
  <c r="N48" i="5"/>
  <c r="N107" i="5"/>
  <c r="N101" i="5"/>
  <c r="N24" i="5"/>
  <c r="N29" i="5"/>
  <c r="N100" i="5"/>
  <c r="N16" i="5"/>
  <c r="N19" i="5"/>
  <c r="N99" i="5"/>
  <c r="N28" i="5"/>
  <c r="N98" i="5"/>
  <c r="N97" i="5"/>
  <c r="M13" i="5"/>
  <c r="M162" i="5" s="1"/>
  <c r="N96" i="5"/>
  <c r="N22" i="5"/>
  <c r="N18" i="5"/>
  <c r="N95" i="5"/>
  <c r="N17" i="5"/>
  <c r="N131" i="5"/>
  <c r="N128" i="5"/>
  <c r="N94" i="5"/>
  <c r="N93" i="5"/>
  <c r="N92" i="5"/>
  <c r="N91" i="5"/>
  <c r="N89" i="5"/>
  <c r="N88" i="5"/>
  <c r="N127" i="5"/>
  <c r="N119" i="5"/>
  <c r="N30" i="5"/>
  <c r="N117" i="5"/>
  <c r="N148" i="5"/>
  <c r="N115" i="5"/>
  <c r="N15" i="5"/>
  <c r="N126" i="5"/>
  <c r="N112" i="5"/>
  <c r="N87" i="5"/>
  <c r="N86" i="5"/>
  <c r="N85" i="5"/>
  <c r="N136" i="5"/>
  <c r="N83" i="5"/>
  <c r="N111" i="5"/>
  <c r="N144" i="5"/>
  <c r="N82" i="5"/>
  <c r="N60" i="5"/>
  <c r="N81" i="5"/>
  <c r="N135" i="5"/>
  <c r="N143" i="5"/>
  <c r="N79" i="5"/>
  <c r="N78" i="5"/>
  <c r="N77" i="5"/>
  <c r="N142" i="5"/>
  <c r="N155" i="5"/>
  <c r="N154" i="5"/>
  <c r="N124" i="5"/>
  <c r="N153" i="5"/>
  <c r="N152" i="5"/>
  <c r="N123" i="5"/>
  <c r="N151" i="5"/>
  <c r="N76" i="5"/>
  <c r="N122" i="5"/>
  <c r="N141" i="5"/>
  <c r="N75" i="5"/>
  <c r="N121" i="5"/>
  <c r="N68" i="5"/>
  <c r="N65" i="5"/>
  <c r="N134" i="5"/>
  <c r="N13" i="5" l="1"/>
  <c r="N138" i="5"/>
  <c r="N162" i="5" l="1"/>
</calcChain>
</file>

<file path=xl/sharedStrings.xml><?xml version="1.0" encoding="utf-8"?>
<sst xmlns="http://schemas.openxmlformats.org/spreadsheetml/2006/main" count="764" uniqueCount="304">
  <si>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</si>
  <si>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</si>
  <si>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</si>
  <si>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</si>
  <si>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</si>
  <si>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</si>
  <si>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</si>
  <si>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</si>
  <si>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</si>
  <si>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</si>
  <si>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</si>
  <si>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</si>
  <si>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</si>
  <si>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</si>
  <si>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</si>
  <si>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</si>
  <si>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</si>
  <si>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</si>
  <si>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</si>
  <si>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</si>
  <si>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</si>
  <si>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</si>
  <si>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</si>
  <si>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</si>
  <si>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</si>
  <si>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</si>
  <si>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</si>
  <si>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</si>
  <si>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</si>
  <si>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</si>
  <si>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</si>
  <si>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</si>
  <si>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</si>
  <si>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</si>
  <si>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</si>
  <si>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</si>
  <si>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</si>
  <si>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</si>
  <si>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</si>
  <si>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</si>
  <si>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</si>
  <si>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</si>
  <si>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</si>
  <si>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</si>
  <si>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</si>
  <si>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</si>
  <si>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</si>
  <si>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</si>
  <si>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</si>
  <si>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</si>
  <si>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</si>
  <si>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</si>
  <si>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</si>
  <si>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</si>
  <si>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</si>
  <si>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</si>
  <si>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</si>
  <si>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</si>
  <si>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</si>
  <si>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</si>
  <si>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</si>
  <si>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</si>
  <si>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</si>
  <si>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</si>
  <si>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</si>
  <si>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</si>
  <si>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</si>
  <si>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</si>
  <si>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</si>
  <si>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</si>
  <si>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</si>
  <si>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</si>
  <si>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</si>
  <si>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</si>
  <si>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</si>
  <si>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</si>
  <si>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</si>
  <si>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</si>
  <si>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</si>
  <si>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</si>
  <si>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</si>
  <si>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</si>
  <si>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</si>
  <si>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</si>
  <si>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</si>
  <si>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</si>
  <si>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</si>
  <si>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</si>
  <si>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</si>
  <si>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</si>
  <si>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</si>
  <si>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</si>
  <si>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</si>
  <si>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</si>
  <si>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</si>
  <si>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</si>
  <si>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</si>
  <si>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</si>
  <si>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</si>
  <si>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</si>
  <si>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</si>
  <si>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</si>
  <si>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</si>
  <si>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</si>
  <si>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</si>
  <si>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</si>
  <si>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</si>
  <si>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</si>
  <si>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</si>
  <si>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</si>
  <si>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</si>
  <si>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</si>
  <si>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</si>
  <si>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</si>
  <si>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</si>
  <si>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</si>
  <si>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</si>
  <si>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</si>
  <si>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</si>
  <si>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</si>
  <si>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</si>
  <si>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</si>
  <si>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</si>
  <si>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</si>
  <si>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</si>
  <si>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</si>
  <si>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</si>
  <si>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</si>
  <si>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</si>
  <si>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</si>
  <si>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</si>
  <si>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</si>
  <si>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</si>
  <si>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</si>
  <si>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</si>
  <si>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</si>
  <si>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</si>
  <si>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</si>
  <si>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</si>
  <si>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</si>
  <si>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</si>
  <si>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</si>
  <si>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</si>
  <si>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</si>
  <si>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</si>
  <si>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</si>
  <si>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</si>
  <si>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</si>
  <si>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</si>
  <si>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</si>
  <si>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</si>
  <si>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</si>
  <si>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</si>
  <si>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</si>
  <si>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</si>
  <si>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</si>
  <si>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</si>
  <si>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</si>
  <si>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</si>
  <si>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</si>
  <si>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</si>
  <si>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</si>
  <si>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</si>
  <si>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</si>
  <si>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</si>
  <si>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</si>
  <si>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</si>
  <si>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</si>
  <si>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</si>
  <si>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</si>
  <si>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</si>
  <si>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</si>
  <si>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</si>
  <si>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</si>
  <si>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</si>
  <si>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</si>
  <si>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</si>
  <si>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</si>
  <si>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</si>
  <si>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</si>
  <si>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</si>
  <si>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</si>
  <si>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</si>
  <si>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</si>
  <si>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</si>
  <si>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</si>
  <si>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</si>
  <si>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</si>
  <si>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</si>
  <si>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</si>
  <si>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</si>
  <si>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</si>
  <si>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</si>
  <si>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</si>
  <si>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</si>
  <si>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</si>
  <si>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</si>
  <si>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</si>
  <si>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</si>
  <si>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</si>
  <si>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</si>
  <si>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</si>
  <si>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</si>
  <si>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</si>
  <si>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</si>
  <si>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</si>
  <si>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</si>
  <si>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</si>
  <si>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</si>
  <si>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</si>
  <si>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</si>
  <si>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</si>
  <si>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</si>
  <si>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</si>
  <si>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</si>
  <si>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</si>
  <si>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</si>
  <si>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</si>
  <si>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</si>
  <si>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</si>
  <si>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</si>
  <si>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</si>
  <si>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</si>
  <si>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</si>
  <si>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</si>
  <si>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</si>
  <si>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</si>
  <si>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</si>
  <si>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</si>
  <si>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</si>
  <si>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</si>
  <si>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</si>
  <si>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</si>
  <si>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</si>
  <si>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</si>
  <si>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</si>
  <si>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</si>
  <si>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</si>
  <si>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</si>
  <si>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</si>
  <si>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</si>
  <si>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</si>
  <si>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</si>
  <si>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</si>
  <si>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19/02/2020</t>
  </si>
  <si>
    <t>13/02/2020</t>
  </si>
  <si>
    <t>NORVIA LORENA MARTINEZ FERNANDEZ</t>
  </si>
  <si>
    <t>DAVID RICARDO PIMENTEL LOPEZ</t>
  </si>
  <si>
    <t>JOSE DAVID NUNEZ LIRIANO</t>
  </si>
  <si>
    <t>ASESORA</t>
  </si>
  <si>
    <t>TEODORA CASTRO DE LA ROSA</t>
  </si>
  <si>
    <t>AUXILIAR DE ACCESO A LA INFORMACION</t>
  </si>
  <si>
    <t>ROSSANNA ALTAGRACIA VALDEZ MARTE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</si>
  <si>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</si>
  <si>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</si>
  <si>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</si>
  <si>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</si>
  <si>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</si>
  <si>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</si>
  <si>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COORDINADORA DE DESPACHO</t>
  </si>
  <si>
    <t>ASISTENTE DE DESPACHO</t>
  </si>
  <si>
    <t>GABRIELA SANTOS FERMIN</t>
  </si>
  <si>
    <t>LUCIA ENRIQUETA CUEVAS FERRERAS</t>
  </si>
  <si>
    <t>EVELYN AMPARO DE PENA RODRIGUEZ</t>
  </si>
  <si>
    <t>KRISHNA RAFAEL GUZMAN</t>
  </si>
  <si>
    <t>MADELIN MOREL CUELLO</t>
  </si>
  <si>
    <t xml:space="preserve">AUXILIAR ADMINISTRATIVO </t>
  </si>
  <si>
    <t>ISIS MARGARITA DE LOS SANTOS DE AZA</t>
  </si>
  <si>
    <t>CRISTOPHER REYES ROSARIO</t>
  </si>
  <si>
    <t>DARILAYNE AYMARA CAMILO RIVERA</t>
  </si>
  <si>
    <t>AUXILIAR ADMINISTRATIVO</t>
  </si>
  <si>
    <t>JOVANNY MARCELO PEREZ TAVAREZ</t>
  </si>
  <si>
    <t>MIRIAM ELIZABETH MARTINEZ PEGUERO</t>
  </si>
  <si>
    <t>JAVIER DE JESUS SUAREZ DE LEON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</si>
  <si>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</si>
  <si>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</si>
  <si>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</si>
  <si>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</si>
  <si>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</si>
  <si>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ALBAIRIS TEJEDA LINARES</t>
  </si>
  <si>
    <t>NICOLE BATISTA VALDEZ</t>
  </si>
  <si>
    <t>TIC</t>
  </si>
  <si>
    <t>OSIRIS ENMANUEL DE OLEO GONZALEZ</t>
  </si>
  <si>
    <t>DIANA LOUIS CESPEDES</t>
  </si>
  <si>
    <t>TECNICO DE MONITOREO DE CEP</t>
  </si>
  <si>
    <t>JACMEL PAOLA ARISTY BUIA</t>
  </si>
  <si>
    <t>ALEJANDRA ESTHER SOLER DE CARRASCO</t>
  </si>
  <si>
    <t>VICTOR FERMIN CORDERO AQUINO</t>
  </si>
  <si>
    <t>ANALISTA ETICA E INTEGRIDAD GUBERNAMNTAL</t>
  </si>
  <si>
    <t>JOSE MIGUEL NUNEZ SOLANO</t>
  </si>
  <si>
    <t>NEMESIS YARIMA VENTURA SOSA</t>
  </si>
  <si>
    <t>13/082020</t>
  </si>
  <si>
    <t>TECNICO</t>
  </si>
  <si>
    <t>FRANGELY LOPEZ MARTINEZ</t>
  </si>
  <si>
    <t>TECNICO DE MONITOREO OAI Y PORTALES DE TRANSPARENCIA</t>
  </si>
  <si>
    <t>CORRESPONDIENTE AL MES ABRIL 2020</t>
  </si>
  <si>
    <t>CONCEPTO PAGO SUELDO 000007 - PERSONAL DE VIGILANCIA CORRESPONDIENTE AL MES ABRIL 2020</t>
  </si>
  <si>
    <t>CONCEPTO PAGO SUELDO 000018 - CONTRATADOS EN SERVICIOS CORRESPONDIENTE AL MES ABRL 2020</t>
  </si>
  <si>
    <t>JOSELAINY MEJIA MARTE</t>
  </si>
  <si>
    <t>03/032020</t>
  </si>
  <si>
    <t>MARINA DEL PILAR CONTRERAS OJEN</t>
  </si>
  <si>
    <t>ASISTENTE DIRECTOR EJECUTIVO</t>
  </si>
  <si>
    <t>CONCEPTO PAGO SUELDO 000001 - FIJOS CORRESPONDIENTE AL MES ABRIL 2020</t>
  </si>
  <si>
    <t>“AÑO DE LA CONSOLIDACION DE LA SEGURIDAD ALIMENTARIA”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</si>
</sst>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3" borderId="3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6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6" fillId="2" borderId="8" xfId="0" applyNumberFormat="1" applyFont="1" applyFill="1" applyBorder="1"/>
    <xf numFmtId="4" fontId="6" fillId="2" borderId="9" xfId="0" applyNumberFormat="1" applyFont="1" applyFill="1" applyBorder="1"/>
    <xf numFmtId="0" fontId="0" fillId="0" borderId="1" xfId="0" applyBorder="1" applyAlignment="1">
      <alignment horizontal="center" wrapText="1"/>
    </xf>
    <xf numFmtId="0" fontId="5" fillId="3" borderId="3" xfId="0" applyFont="1" applyFill="1" applyBorder="1" applyAlignment="1">
      <alignment horizontal="left" wrapText="1"/>
    </xf>
    <xf numFmtId="4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2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162</xdr:row>
      <xdr:rowOff>121450</xdr:rowOff>
    </xdr:from>
    <xdr:to>
      <xdr:col>11</xdr:col>
      <xdr:colOff>360748</xdr:colOff>
      <xdr:row>171</xdr:row>
      <xdr:rowOff>156809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28</xdr:row>
      <xdr:rowOff>236145</xdr:rowOff>
    </xdr:from>
    <xdr:to>
      <xdr:col>11</xdr:col>
      <xdr:colOff>720712</xdr:colOff>
      <xdr:row>39</xdr:row>
      <xdr:rowOff>178632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20</xdr:row>
      <xdr:rowOff>137318</xdr:rowOff>
    </xdr:from>
    <xdr:to>
      <xdr:col>10</xdr:col>
      <xdr:colOff>337349</xdr:colOff>
      <xdr:row>30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0"/>
  <sheetViews>
    <sheetView zoomScale="80" zoomScaleNormal="80" zoomScaleSheetLayoutView="80" workbookViewId="0">
      <selection activeCell="A4" sqref="A4:N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76" t="s">
        <v>303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5" ht="14.2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26.25" customHeight="1" x14ac:dyDescent="0.25">
      <c r="A6" s="77" t="s">
        <v>114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5" ht="20.25" customHeight="1" x14ac:dyDescent="0.25">
      <c r="A7" s="75" t="s">
        <v>302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74" t="s">
        <v>210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29" t="s">
        <v>178</v>
      </c>
      <c r="G11" s="29" t="s">
        <v>0</v>
      </c>
      <c r="H11" s="29" t="s">
        <v>1</v>
      </c>
      <c r="I11" s="29" t="s">
        <v>2</v>
      </c>
      <c r="J11" s="29" t="s">
        <v>3</v>
      </c>
      <c r="K11" s="29" t="s">
        <v>4</v>
      </c>
      <c r="L11" s="29" t="s">
        <v>5</v>
      </c>
      <c r="M11" s="29" t="s">
        <v>6</v>
      </c>
      <c r="N11" s="30" t="s">
        <v>139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50" t="s">
        <v>70</v>
      </c>
      <c r="C13" s="50" t="s">
        <v>108</v>
      </c>
      <c r="D13" s="50" t="s">
        <v>71</v>
      </c>
      <c r="E13" s="69" t="s">
        <v>113</v>
      </c>
      <c r="F13" s="17">
        <v>250000</v>
      </c>
      <c r="G13" s="18">
        <v>0</v>
      </c>
      <c r="H13" s="17">
        <v>250000</v>
      </c>
      <c r="I13" s="17">
        <f>F13*0.0287</f>
        <v>7175</v>
      </c>
      <c r="J13" s="17">
        <v>48264.49</v>
      </c>
      <c r="K13" s="17">
        <v>4098.53</v>
      </c>
      <c r="L13" s="18">
        <v>25</v>
      </c>
      <c r="M13" s="17">
        <f t="shared" ref="M13:M81" si="0">I13+J13+K13+L13</f>
        <v>59563.02</v>
      </c>
      <c r="N13" s="19">
        <f t="shared" ref="N13:N61" si="1">H13-M13</f>
        <v>190436.98</v>
      </c>
    </row>
    <row r="14" spans="1:15" s="15" customFormat="1" ht="36" customHeight="1" x14ac:dyDescent="0.2">
      <c r="A14" s="20">
        <f>A13+1</f>
        <v>2</v>
      </c>
      <c r="B14" s="59" t="s">
        <v>125</v>
      </c>
      <c r="C14" s="59" t="s">
        <v>108</v>
      </c>
      <c r="D14" s="59" t="s">
        <v>259</v>
      </c>
      <c r="E14" s="59" t="s">
        <v>121</v>
      </c>
      <c r="F14" s="21">
        <v>75000</v>
      </c>
      <c r="G14" s="22">
        <v>0</v>
      </c>
      <c r="H14" s="21">
        <v>75000</v>
      </c>
      <c r="I14" s="21">
        <f t="shared" ref="I14:I74" si="2">F14*0.0287</f>
        <v>2152.5</v>
      </c>
      <c r="J14" s="21">
        <v>6309.38</v>
      </c>
      <c r="K14" s="21">
        <f t="shared" ref="K14:K74" si="3">F14*0.0304</f>
        <v>2280</v>
      </c>
      <c r="L14" s="22">
        <v>25</v>
      </c>
      <c r="M14" s="21">
        <f t="shared" si="0"/>
        <v>10766.880000000001</v>
      </c>
      <c r="N14" s="23">
        <f t="shared" ref="N14" si="4">H14-M14</f>
        <v>64233.119999999995</v>
      </c>
    </row>
    <row r="15" spans="1:15" s="15" customFormat="1" ht="36" customHeight="1" x14ac:dyDescent="0.2">
      <c r="A15" s="20">
        <f t="shared" ref="A15:A79" si="5">A14+1</f>
        <v>3</v>
      </c>
      <c r="B15" s="59" t="s">
        <v>119</v>
      </c>
      <c r="C15" s="59" t="s">
        <v>108</v>
      </c>
      <c r="D15" s="59" t="s">
        <v>120</v>
      </c>
      <c r="E15" s="59" t="s">
        <v>121</v>
      </c>
      <c r="F15" s="21">
        <v>45000</v>
      </c>
      <c r="G15" s="22">
        <v>0</v>
      </c>
      <c r="H15" s="21">
        <v>45000</v>
      </c>
      <c r="I15" s="21">
        <f t="shared" si="2"/>
        <v>1291.5</v>
      </c>
      <c r="J15" s="21">
        <v>1148.33</v>
      </c>
      <c r="K15" s="21">
        <f t="shared" si="3"/>
        <v>1368</v>
      </c>
      <c r="L15" s="22">
        <v>25</v>
      </c>
      <c r="M15" s="21">
        <f t="shared" si="0"/>
        <v>3832.83</v>
      </c>
      <c r="N15" s="23">
        <f t="shared" si="1"/>
        <v>41167.17</v>
      </c>
    </row>
    <row r="16" spans="1:15" s="15" customFormat="1" ht="36" customHeight="1" x14ac:dyDescent="0.2">
      <c r="A16" s="20">
        <f t="shared" si="5"/>
        <v>4</v>
      </c>
      <c r="B16" s="59" t="s">
        <v>124</v>
      </c>
      <c r="C16" s="59" t="s">
        <v>108</v>
      </c>
      <c r="D16" s="59" t="s">
        <v>74</v>
      </c>
      <c r="E16" s="59" t="s">
        <v>121</v>
      </c>
      <c r="F16" s="21">
        <v>100000</v>
      </c>
      <c r="G16" s="22">
        <v>0</v>
      </c>
      <c r="H16" s="21">
        <v>100000</v>
      </c>
      <c r="I16" s="21">
        <f t="shared" si="2"/>
        <v>2870</v>
      </c>
      <c r="J16" s="21">
        <v>12105.37</v>
      </c>
      <c r="K16" s="21">
        <f t="shared" si="3"/>
        <v>3040</v>
      </c>
      <c r="L16" s="22">
        <v>25</v>
      </c>
      <c r="M16" s="21">
        <f t="shared" si="0"/>
        <v>18040.370000000003</v>
      </c>
      <c r="N16" s="23">
        <f t="shared" si="1"/>
        <v>81959.63</v>
      </c>
    </row>
    <row r="17" spans="1:14" s="15" customFormat="1" ht="36" customHeight="1" x14ac:dyDescent="0.2">
      <c r="A17" s="20">
        <f t="shared" si="5"/>
        <v>5</v>
      </c>
      <c r="B17" s="59" t="s">
        <v>64</v>
      </c>
      <c r="C17" s="59" t="s">
        <v>108</v>
      </c>
      <c r="D17" s="59" t="s">
        <v>11</v>
      </c>
      <c r="E17" s="59" t="s">
        <v>100</v>
      </c>
      <c r="F17" s="21">
        <v>38000</v>
      </c>
      <c r="G17" s="22">
        <v>0</v>
      </c>
      <c r="H17" s="21">
        <v>38000</v>
      </c>
      <c r="I17" s="21">
        <f t="shared" si="2"/>
        <v>1090.5999999999999</v>
      </c>
      <c r="J17" s="22">
        <v>0</v>
      </c>
      <c r="K17" s="21">
        <f t="shared" si="3"/>
        <v>1155.2</v>
      </c>
      <c r="L17" s="21">
        <v>2405.2399999999998</v>
      </c>
      <c r="M17" s="21">
        <f t="shared" si="0"/>
        <v>4651.04</v>
      </c>
      <c r="N17" s="23">
        <f t="shared" si="1"/>
        <v>33348.959999999999</v>
      </c>
    </row>
    <row r="18" spans="1:14" s="15" customFormat="1" ht="36" customHeight="1" x14ac:dyDescent="0.2">
      <c r="A18" s="20">
        <f t="shared" si="5"/>
        <v>6</v>
      </c>
      <c r="B18" s="59" t="s">
        <v>66</v>
      </c>
      <c r="C18" s="59" t="s">
        <v>108</v>
      </c>
      <c r="D18" s="59" t="s">
        <v>33</v>
      </c>
      <c r="E18" s="59" t="s">
        <v>100</v>
      </c>
      <c r="F18" s="21">
        <v>22000</v>
      </c>
      <c r="G18" s="22">
        <v>0</v>
      </c>
      <c r="H18" s="21">
        <v>22000</v>
      </c>
      <c r="I18" s="21">
        <f t="shared" si="2"/>
        <v>631.4</v>
      </c>
      <c r="J18" s="22">
        <v>0</v>
      </c>
      <c r="K18" s="21">
        <f t="shared" si="3"/>
        <v>668.8</v>
      </c>
      <c r="L18" s="22">
        <v>25</v>
      </c>
      <c r="M18" s="21">
        <f t="shared" si="0"/>
        <v>1325.1999999999998</v>
      </c>
      <c r="N18" s="23">
        <f>H18-M18</f>
        <v>20674.8</v>
      </c>
    </row>
    <row r="19" spans="1:14" s="15" customFormat="1" ht="29.25" customHeight="1" x14ac:dyDescent="0.2">
      <c r="A19" s="20">
        <f t="shared" si="5"/>
        <v>7</v>
      </c>
      <c r="B19" s="59" t="s">
        <v>87</v>
      </c>
      <c r="C19" s="59" t="s">
        <v>108</v>
      </c>
      <c r="D19" s="59" t="s">
        <v>194</v>
      </c>
      <c r="E19" s="59" t="s">
        <v>95</v>
      </c>
      <c r="F19" s="21">
        <v>110000</v>
      </c>
      <c r="G19" s="22">
        <v>0</v>
      </c>
      <c r="H19" s="21">
        <v>110000</v>
      </c>
      <c r="I19" s="21">
        <f t="shared" si="2"/>
        <v>3157</v>
      </c>
      <c r="J19" s="21">
        <v>14160.09</v>
      </c>
      <c r="K19" s="21">
        <f t="shared" si="3"/>
        <v>3344</v>
      </c>
      <c r="L19" s="21">
        <v>3964.64</v>
      </c>
      <c r="M19" s="21">
        <f t="shared" si="0"/>
        <v>24625.73</v>
      </c>
      <c r="N19" s="23">
        <f t="shared" si="1"/>
        <v>85374.27</v>
      </c>
    </row>
    <row r="20" spans="1:14" s="15" customFormat="1" ht="36" customHeight="1" x14ac:dyDescent="0.2">
      <c r="A20" s="20">
        <f t="shared" si="5"/>
        <v>8</v>
      </c>
      <c r="B20" s="59" t="s">
        <v>211</v>
      </c>
      <c r="C20" s="59" t="s">
        <v>108</v>
      </c>
      <c r="D20" s="59" t="s">
        <v>251</v>
      </c>
      <c r="E20" s="59" t="s">
        <v>98</v>
      </c>
      <c r="F20" s="21">
        <v>25000</v>
      </c>
      <c r="G20" s="22">
        <v>0</v>
      </c>
      <c r="H20" s="21">
        <v>25000</v>
      </c>
      <c r="I20" s="21">
        <f t="shared" si="2"/>
        <v>717.5</v>
      </c>
      <c r="J20" s="21">
        <v>0</v>
      </c>
      <c r="K20" s="21">
        <f t="shared" si="3"/>
        <v>760</v>
      </c>
      <c r="L20" s="21">
        <v>25</v>
      </c>
      <c r="M20" s="21">
        <f t="shared" si="0"/>
        <v>1502.5</v>
      </c>
      <c r="N20" s="23">
        <f t="shared" si="1"/>
        <v>23497.5</v>
      </c>
    </row>
    <row r="21" spans="1:14" s="15" customFormat="1" ht="36" customHeight="1" x14ac:dyDescent="0.2">
      <c r="A21" s="20">
        <f t="shared" si="5"/>
        <v>9</v>
      </c>
      <c r="B21" s="59" t="s">
        <v>263</v>
      </c>
      <c r="C21" s="59" t="s">
        <v>108</v>
      </c>
      <c r="D21" s="59" t="s">
        <v>17</v>
      </c>
      <c r="E21" s="59" t="s">
        <v>98</v>
      </c>
      <c r="F21" s="21">
        <v>35000</v>
      </c>
      <c r="G21" s="22">
        <v>0</v>
      </c>
      <c r="H21" s="21">
        <v>35000</v>
      </c>
      <c r="I21" s="21">
        <f t="shared" si="2"/>
        <v>1004.5</v>
      </c>
      <c r="J21" s="21">
        <v>0</v>
      </c>
      <c r="K21" s="21">
        <f t="shared" si="3"/>
        <v>1064</v>
      </c>
      <c r="L21" s="21">
        <v>25</v>
      </c>
      <c r="M21" s="21">
        <f t="shared" si="0"/>
        <v>2093.5</v>
      </c>
      <c r="N21" s="23">
        <f t="shared" si="1"/>
        <v>32906.5</v>
      </c>
    </row>
    <row r="22" spans="1:14" s="15" customFormat="1" ht="36" customHeight="1" x14ac:dyDescent="0.2">
      <c r="A22" s="20">
        <f t="shared" si="5"/>
        <v>10</v>
      </c>
      <c r="B22" s="59" t="s">
        <v>67</v>
      </c>
      <c r="C22" s="59" t="s">
        <v>107</v>
      </c>
      <c r="D22" s="59" t="s">
        <v>68</v>
      </c>
      <c r="E22" s="60" t="s">
        <v>113</v>
      </c>
      <c r="F22" s="21">
        <v>185000</v>
      </c>
      <c r="G22" s="22">
        <v>0</v>
      </c>
      <c r="H22" s="21">
        <v>185000</v>
      </c>
      <c r="I22" s="21">
        <f t="shared" si="2"/>
        <v>5309.5</v>
      </c>
      <c r="J22" s="21">
        <v>32183.33</v>
      </c>
      <c r="K22" s="21">
        <v>4098.53</v>
      </c>
      <c r="L22" s="21">
        <v>1215.1199999999999</v>
      </c>
      <c r="M22" s="21">
        <f t="shared" si="0"/>
        <v>42806.48</v>
      </c>
      <c r="N22" s="23">
        <f t="shared" si="1"/>
        <v>142193.51999999999</v>
      </c>
    </row>
    <row r="23" spans="1:14" s="15" customFormat="1" ht="36" customHeight="1" x14ac:dyDescent="0.2">
      <c r="A23" s="20">
        <f t="shared" si="5"/>
        <v>11</v>
      </c>
      <c r="B23" s="59" t="s">
        <v>62</v>
      </c>
      <c r="C23" s="59" t="s">
        <v>107</v>
      </c>
      <c r="D23" s="59" t="s">
        <v>126</v>
      </c>
      <c r="E23" s="59" t="s">
        <v>121</v>
      </c>
      <c r="F23" s="21">
        <v>70000</v>
      </c>
      <c r="G23" s="22">
        <v>0</v>
      </c>
      <c r="H23" s="21">
        <v>70000</v>
      </c>
      <c r="I23" s="21">
        <f t="shared" si="2"/>
        <v>2009</v>
      </c>
      <c r="J23" s="21">
        <v>5368.48</v>
      </c>
      <c r="K23" s="21">
        <f t="shared" si="3"/>
        <v>2128</v>
      </c>
      <c r="L23" s="22">
        <v>25</v>
      </c>
      <c r="M23" s="21">
        <f t="shared" si="0"/>
        <v>9530.48</v>
      </c>
      <c r="N23" s="23">
        <f t="shared" ref="N23" si="6">H23-M23</f>
        <v>60469.520000000004</v>
      </c>
    </row>
    <row r="24" spans="1:14" s="15" customFormat="1" ht="36" customHeight="1" x14ac:dyDescent="0.2">
      <c r="A24" s="20">
        <f t="shared" si="5"/>
        <v>12</v>
      </c>
      <c r="B24" s="59" t="s">
        <v>82</v>
      </c>
      <c r="C24" s="59" t="s">
        <v>107</v>
      </c>
      <c r="D24" s="59" t="s">
        <v>126</v>
      </c>
      <c r="E24" s="59" t="s">
        <v>121</v>
      </c>
      <c r="F24" s="21">
        <v>45000</v>
      </c>
      <c r="G24" s="22">
        <v>0</v>
      </c>
      <c r="H24" s="21">
        <v>45000</v>
      </c>
      <c r="I24" s="21">
        <f t="shared" si="2"/>
        <v>1291.5</v>
      </c>
      <c r="J24" s="21">
        <v>1148.33</v>
      </c>
      <c r="K24" s="21">
        <f t="shared" si="3"/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20">
        <f t="shared" si="5"/>
        <v>13</v>
      </c>
      <c r="B25" s="59" t="s">
        <v>300</v>
      </c>
      <c r="C25" s="59" t="s">
        <v>107</v>
      </c>
      <c r="D25" s="59" t="s">
        <v>301</v>
      </c>
      <c r="E25" s="59" t="s">
        <v>121</v>
      </c>
      <c r="F25" s="21">
        <v>45000</v>
      </c>
      <c r="G25" s="22">
        <v>0</v>
      </c>
      <c r="H25" s="21">
        <v>45000</v>
      </c>
      <c r="I25" s="21">
        <f t="shared" si="2"/>
        <v>1291.5</v>
      </c>
      <c r="J25" s="21">
        <v>1148.33</v>
      </c>
      <c r="K25" s="21">
        <f t="shared" si="3"/>
        <v>1368</v>
      </c>
      <c r="L25" s="22">
        <v>25</v>
      </c>
      <c r="M25" s="21">
        <f t="shared" si="0"/>
        <v>3832.83</v>
      </c>
      <c r="N25" s="23">
        <f t="shared" si="1"/>
        <v>41167.17</v>
      </c>
    </row>
    <row r="26" spans="1:14" s="15" customFormat="1" ht="36" customHeight="1" x14ac:dyDescent="0.2">
      <c r="A26" s="20">
        <f t="shared" si="5"/>
        <v>14</v>
      </c>
      <c r="B26" s="60" t="s">
        <v>155</v>
      </c>
      <c r="C26" s="59" t="s">
        <v>107</v>
      </c>
      <c r="D26" s="59" t="s">
        <v>74</v>
      </c>
      <c r="E26" s="59" t="s">
        <v>121</v>
      </c>
      <c r="F26" s="21">
        <v>60000</v>
      </c>
      <c r="G26" s="22">
        <v>0</v>
      </c>
      <c r="H26" s="21">
        <v>60000</v>
      </c>
      <c r="I26" s="21">
        <f t="shared" si="2"/>
        <v>1722</v>
      </c>
      <c r="J26" s="21">
        <v>3248.65</v>
      </c>
      <c r="K26" s="21">
        <f t="shared" si="3"/>
        <v>1824</v>
      </c>
      <c r="L26" s="22">
        <v>1215.1199999999999</v>
      </c>
      <c r="M26" s="21">
        <f>I26+J26+K26+L26</f>
        <v>8009.7699999999995</v>
      </c>
      <c r="N26" s="23">
        <f>H26-M26</f>
        <v>51990.23</v>
      </c>
    </row>
    <row r="27" spans="1:14" s="57" customFormat="1" ht="36" customHeight="1" x14ac:dyDescent="0.2">
      <c r="A27" s="20">
        <f t="shared" si="5"/>
        <v>15</v>
      </c>
      <c r="B27" s="59" t="s">
        <v>214</v>
      </c>
      <c r="C27" s="59" t="s">
        <v>107</v>
      </c>
      <c r="D27" s="59" t="s">
        <v>11</v>
      </c>
      <c r="E27" s="59" t="s">
        <v>98</v>
      </c>
      <c r="F27" s="21">
        <v>22000</v>
      </c>
      <c r="G27" s="22">
        <v>0</v>
      </c>
      <c r="H27" s="21">
        <v>22000</v>
      </c>
      <c r="I27" s="21">
        <f t="shared" si="2"/>
        <v>631.4</v>
      </c>
      <c r="J27" s="22">
        <v>0</v>
      </c>
      <c r="K27" s="21">
        <f t="shared" si="3"/>
        <v>668.8</v>
      </c>
      <c r="L27" s="22">
        <v>25</v>
      </c>
      <c r="M27" s="21">
        <f t="shared" si="0"/>
        <v>1325.1999999999998</v>
      </c>
      <c r="N27" s="23">
        <f>H27-M27</f>
        <v>20674.8</v>
      </c>
    </row>
    <row r="28" spans="1:14" s="57" customFormat="1" ht="36" customHeight="1" x14ac:dyDescent="0.2">
      <c r="A28" s="20">
        <f t="shared" si="5"/>
        <v>16</v>
      </c>
      <c r="B28" s="59" t="s">
        <v>252</v>
      </c>
      <c r="C28" s="59" t="s">
        <v>109</v>
      </c>
      <c r="D28" s="59" t="s">
        <v>122</v>
      </c>
      <c r="E28" s="59" t="s">
        <v>98</v>
      </c>
      <c r="F28" s="70">
        <v>125000</v>
      </c>
      <c r="G28" s="22">
        <v>0</v>
      </c>
      <c r="H28" s="70">
        <v>125000</v>
      </c>
      <c r="I28" s="21">
        <f t="shared" si="2"/>
        <v>3587.5</v>
      </c>
      <c r="J28" s="21">
        <v>17985.990000000002</v>
      </c>
      <c r="K28" s="21">
        <f t="shared" si="3"/>
        <v>3800</v>
      </c>
      <c r="L28" s="22">
        <v>25</v>
      </c>
      <c r="M28" s="21">
        <f t="shared" si="0"/>
        <v>25398.49</v>
      </c>
      <c r="N28" s="23">
        <f t="shared" si="1"/>
        <v>99601.51</v>
      </c>
    </row>
    <row r="29" spans="1:14" s="15" customFormat="1" ht="36" customHeight="1" x14ac:dyDescent="0.2">
      <c r="A29" s="20">
        <f t="shared" si="5"/>
        <v>17</v>
      </c>
      <c r="B29" s="59" t="s">
        <v>128</v>
      </c>
      <c r="C29" s="59" t="s">
        <v>109</v>
      </c>
      <c r="D29" s="59" t="s">
        <v>17</v>
      </c>
      <c r="E29" s="59" t="s">
        <v>98</v>
      </c>
      <c r="F29" s="21">
        <v>35000</v>
      </c>
      <c r="G29" s="22">
        <v>0</v>
      </c>
      <c r="H29" s="21">
        <v>35000</v>
      </c>
      <c r="I29" s="21">
        <f t="shared" si="2"/>
        <v>1004.5</v>
      </c>
      <c r="J29" s="22">
        <v>0</v>
      </c>
      <c r="K29" s="21">
        <f t="shared" si="3"/>
        <v>1064</v>
      </c>
      <c r="L29" s="22">
        <v>25</v>
      </c>
      <c r="M29" s="21">
        <f t="shared" si="0"/>
        <v>2093.5</v>
      </c>
      <c r="N29" s="23">
        <f t="shared" si="1"/>
        <v>32906.5</v>
      </c>
    </row>
    <row r="30" spans="1:14" s="15" customFormat="1" ht="36" customHeight="1" x14ac:dyDescent="0.2">
      <c r="A30" s="20">
        <f t="shared" si="5"/>
        <v>18</v>
      </c>
      <c r="B30" s="59" t="s">
        <v>49</v>
      </c>
      <c r="C30" s="60" t="s">
        <v>110</v>
      </c>
      <c r="D30" s="59" t="s">
        <v>17</v>
      </c>
      <c r="E30" s="59" t="s">
        <v>98</v>
      </c>
      <c r="F30" s="21">
        <v>35000</v>
      </c>
      <c r="G30" s="22">
        <v>0</v>
      </c>
      <c r="H30" s="21">
        <v>35000</v>
      </c>
      <c r="I30" s="21">
        <f t="shared" si="2"/>
        <v>1004.5</v>
      </c>
      <c r="J30" s="21">
        <v>0</v>
      </c>
      <c r="K30" s="21">
        <f t="shared" si="3"/>
        <v>1064</v>
      </c>
      <c r="L30" s="22">
        <v>25</v>
      </c>
      <c r="M30" s="21">
        <f t="shared" si="0"/>
        <v>2093.5</v>
      </c>
      <c r="N30" s="23">
        <f t="shared" si="1"/>
        <v>32906.5</v>
      </c>
    </row>
    <row r="31" spans="1:14" s="15" customFormat="1" ht="36" customHeight="1" x14ac:dyDescent="0.2">
      <c r="A31" s="20">
        <f t="shared" si="5"/>
        <v>19</v>
      </c>
      <c r="B31" s="59" t="s">
        <v>77</v>
      </c>
      <c r="C31" s="60" t="s">
        <v>110</v>
      </c>
      <c r="D31" s="59" t="s">
        <v>168</v>
      </c>
      <c r="E31" s="59" t="s">
        <v>95</v>
      </c>
      <c r="F31" s="21">
        <v>60000</v>
      </c>
      <c r="G31" s="22">
        <v>0</v>
      </c>
      <c r="H31" s="21">
        <v>60000</v>
      </c>
      <c r="I31" s="21">
        <f t="shared" si="2"/>
        <v>1722</v>
      </c>
      <c r="J31" s="21">
        <v>3486.68</v>
      </c>
      <c r="K31" s="21">
        <f t="shared" si="3"/>
        <v>1824</v>
      </c>
      <c r="L31" s="22">
        <v>25</v>
      </c>
      <c r="M31" s="21">
        <f t="shared" si="0"/>
        <v>7057.68</v>
      </c>
      <c r="N31" s="23">
        <f t="shared" si="1"/>
        <v>52942.32</v>
      </c>
    </row>
    <row r="32" spans="1:14" s="15" customFormat="1" ht="36" customHeight="1" x14ac:dyDescent="0.2">
      <c r="A32" s="20">
        <f t="shared" si="5"/>
        <v>20</v>
      </c>
      <c r="B32" s="59" t="s">
        <v>86</v>
      </c>
      <c r="C32" s="60" t="s">
        <v>110</v>
      </c>
      <c r="D32" s="59" t="s">
        <v>153</v>
      </c>
      <c r="E32" s="59" t="s">
        <v>95</v>
      </c>
      <c r="F32" s="21">
        <v>110000</v>
      </c>
      <c r="G32" s="22">
        <v>0</v>
      </c>
      <c r="H32" s="21">
        <v>110000</v>
      </c>
      <c r="I32" s="21">
        <f t="shared" si="2"/>
        <v>3157</v>
      </c>
      <c r="J32" s="21">
        <v>14160.09</v>
      </c>
      <c r="K32" s="21">
        <f t="shared" si="3"/>
        <v>3344</v>
      </c>
      <c r="L32" s="21">
        <v>1215.1199999999999</v>
      </c>
      <c r="M32" s="21">
        <f t="shared" si="0"/>
        <v>21876.21</v>
      </c>
      <c r="N32" s="23">
        <f t="shared" si="1"/>
        <v>88123.790000000008</v>
      </c>
    </row>
    <row r="33" spans="1:14" s="15" customFormat="1" ht="36" customHeight="1" x14ac:dyDescent="0.2">
      <c r="A33" s="20">
        <f t="shared" si="5"/>
        <v>21</v>
      </c>
      <c r="B33" s="59" t="s">
        <v>89</v>
      </c>
      <c r="C33" s="60" t="s">
        <v>110</v>
      </c>
      <c r="D33" s="59" t="s">
        <v>132</v>
      </c>
      <c r="E33" s="59" t="s">
        <v>95</v>
      </c>
      <c r="F33" s="21">
        <v>110000</v>
      </c>
      <c r="G33" s="22">
        <v>0</v>
      </c>
      <c r="H33" s="21">
        <v>110000</v>
      </c>
      <c r="I33" s="21">
        <f t="shared" si="2"/>
        <v>3157</v>
      </c>
      <c r="J33" s="21">
        <v>14457.62</v>
      </c>
      <c r="K33" s="21">
        <f t="shared" si="3"/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20">
        <f t="shared" si="5"/>
        <v>22</v>
      </c>
      <c r="B34" s="59" t="s">
        <v>90</v>
      </c>
      <c r="C34" s="60" t="s">
        <v>110</v>
      </c>
      <c r="D34" s="59" t="s">
        <v>133</v>
      </c>
      <c r="E34" s="59" t="s">
        <v>95</v>
      </c>
      <c r="F34" s="21">
        <v>70000</v>
      </c>
      <c r="G34" s="22">
        <v>0</v>
      </c>
      <c r="H34" s="21">
        <v>70000</v>
      </c>
      <c r="I34" s="21">
        <f t="shared" si="2"/>
        <v>2009</v>
      </c>
      <c r="J34" s="21">
        <v>5368.48</v>
      </c>
      <c r="K34" s="21">
        <f t="shared" si="3"/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20">
        <f t="shared" si="5"/>
        <v>23</v>
      </c>
      <c r="B35" s="71" t="s">
        <v>204</v>
      </c>
      <c r="C35" s="60" t="s">
        <v>110</v>
      </c>
      <c r="D35" s="59" t="s">
        <v>168</v>
      </c>
      <c r="E35" s="59" t="s">
        <v>95</v>
      </c>
      <c r="F35" s="21">
        <v>45000</v>
      </c>
      <c r="G35" s="22">
        <v>0</v>
      </c>
      <c r="H35" s="21">
        <v>45000</v>
      </c>
      <c r="I35" s="21">
        <f t="shared" si="2"/>
        <v>1291.5</v>
      </c>
      <c r="J35" s="21">
        <v>969.81</v>
      </c>
      <c r="K35" s="21">
        <f t="shared" si="3"/>
        <v>1368</v>
      </c>
      <c r="L35" s="21">
        <v>1215.1199999999999</v>
      </c>
      <c r="M35" s="21">
        <f t="shared" si="0"/>
        <v>4844.43</v>
      </c>
      <c r="N35" s="23">
        <f t="shared" ref="N35" si="7">H35-M35</f>
        <v>40155.57</v>
      </c>
    </row>
    <row r="36" spans="1:14" s="15" customFormat="1" ht="36" customHeight="1" x14ac:dyDescent="0.2">
      <c r="A36" s="20">
        <f t="shared" si="5"/>
        <v>24</v>
      </c>
      <c r="B36" s="59" t="s">
        <v>80</v>
      </c>
      <c r="C36" s="60" t="s">
        <v>110</v>
      </c>
      <c r="D36" s="59" t="s">
        <v>17</v>
      </c>
      <c r="E36" s="59" t="s">
        <v>98</v>
      </c>
      <c r="F36" s="21">
        <v>35000</v>
      </c>
      <c r="G36" s="22">
        <v>0</v>
      </c>
      <c r="H36" s="21">
        <v>35000</v>
      </c>
      <c r="I36" s="21">
        <f t="shared" si="2"/>
        <v>1004.5</v>
      </c>
      <c r="J36" s="22">
        <v>0</v>
      </c>
      <c r="K36" s="21">
        <f t="shared" si="3"/>
        <v>1064</v>
      </c>
      <c r="L36" s="22">
        <v>25</v>
      </c>
      <c r="M36" s="21">
        <f t="shared" si="0"/>
        <v>2093.5</v>
      </c>
      <c r="N36" s="23">
        <f>H36-M36</f>
        <v>32906.5</v>
      </c>
    </row>
    <row r="37" spans="1:14" s="15" customFormat="1" ht="36" customHeight="1" x14ac:dyDescent="0.2">
      <c r="A37" s="20">
        <f t="shared" si="5"/>
        <v>25</v>
      </c>
      <c r="B37" s="59" t="s">
        <v>36</v>
      </c>
      <c r="C37" s="60" t="s">
        <v>110</v>
      </c>
      <c r="D37" s="59" t="s">
        <v>17</v>
      </c>
      <c r="E37" s="59" t="s">
        <v>95</v>
      </c>
      <c r="F37" s="21">
        <v>35000</v>
      </c>
      <c r="G37" s="22">
        <v>0</v>
      </c>
      <c r="H37" s="21">
        <v>35000</v>
      </c>
      <c r="I37" s="21">
        <f t="shared" si="2"/>
        <v>1004.5</v>
      </c>
      <c r="J37" s="22">
        <v>0</v>
      </c>
      <c r="K37" s="21">
        <f t="shared" si="3"/>
        <v>1064</v>
      </c>
      <c r="L37" s="21">
        <v>2843.5</v>
      </c>
      <c r="M37" s="21">
        <f t="shared" si="0"/>
        <v>4912</v>
      </c>
      <c r="N37" s="23">
        <f t="shared" si="1"/>
        <v>30088</v>
      </c>
    </row>
    <row r="38" spans="1:14" s="15" customFormat="1" ht="36" customHeight="1" x14ac:dyDescent="0.2">
      <c r="A38" s="20">
        <f t="shared" si="5"/>
        <v>26</v>
      </c>
      <c r="B38" s="71" t="s">
        <v>170</v>
      </c>
      <c r="C38" s="60" t="s">
        <v>110</v>
      </c>
      <c r="D38" s="59" t="s">
        <v>168</v>
      </c>
      <c r="E38" s="59" t="s">
        <v>95</v>
      </c>
      <c r="F38" s="21">
        <v>45000</v>
      </c>
      <c r="G38" s="22">
        <v>0</v>
      </c>
      <c r="H38" s="21">
        <v>45000</v>
      </c>
      <c r="I38" s="21">
        <f t="shared" si="2"/>
        <v>1291.5</v>
      </c>
      <c r="J38" s="21">
        <v>1148.33</v>
      </c>
      <c r="K38" s="21">
        <f t="shared" si="3"/>
        <v>1368</v>
      </c>
      <c r="L38" s="21">
        <v>25</v>
      </c>
      <c r="M38" s="21">
        <f t="shared" si="0"/>
        <v>3832.83</v>
      </c>
      <c r="N38" s="23">
        <f t="shared" ref="N38:N39" si="8">+H38-M38</f>
        <v>41167.17</v>
      </c>
    </row>
    <row r="39" spans="1:14" s="15" customFormat="1" ht="36" customHeight="1" x14ac:dyDescent="0.2">
      <c r="A39" s="20">
        <f t="shared" si="5"/>
        <v>27</v>
      </c>
      <c r="B39" s="71" t="s">
        <v>172</v>
      </c>
      <c r="C39" s="60" t="s">
        <v>110</v>
      </c>
      <c r="D39" s="59" t="s">
        <v>168</v>
      </c>
      <c r="E39" s="59" t="s">
        <v>95</v>
      </c>
      <c r="F39" s="21">
        <v>45000</v>
      </c>
      <c r="G39" s="22">
        <v>0</v>
      </c>
      <c r="H39" s="21">
        <v>45000</v>
      </c>
      <c r="I39" s="21">
        <f t="shared" si="2"/>
        <v>1291.5</v>
      </c>
      <c r="J39" s="21">
        <v>1148.33</v>
      </c>
      <c r="K39" s="21">
        <f t="shared" si="3"/>
        <v>1368</v>
      </c>
      <c r="L39" s="21">
        <v>25</v>
      </c>
      <c r="M39" s="21">
        <f t="shared" si="0"/>
        <v>3832.83</v>
      </c>
      <c r="N39" s="23">
        <f t="shared" si="8"/>
        <v>41167.17</v>
      </c>
    </row>
    <row r="40" spans="1:14" s="15" customFormat="1" ht="36" customHeight="1" x14ac:dyDescent="0.2">
      <c r="A40" s="20">
        <f t="shared" si="5"/>
        <v>28</v>
      </c>
      <c r="B40" s="72" t="s">
        <v>173</v>
      </c>
      <c r="C40" s="59" t="s">
        <v>110</v>
      </c>
      <c r="D40" s="59" t="s">
        <v>168</v>
      </c>
      <c r="E40" s="59" t="s">
        <v>95</v>
      </c>
      <c r="F40" s="21">
        <v>45000</v>
      </c>
      <c r="G40" s="22">
        <v>0</v>
      </c>
      <c r="H40" s="21">
        <v>45000</v>
      </c>
      <c r="I40" s="21">
        <f t="shared" si="2"/>
        <v>1291.5</v>
      </c>
      <c r="J40" s="21">
        <v>1148.33</v>
      </c>
      <c r="K40" s="21">
        <f t="shared" si="3"/>
        <v>1368</v>
      </c>
      <c r="L40" s="21">
        <v>25</v>
      </c>
      <c r="M40" s="21">
        <f t="shared" si="0"/>
        <v>3832.83</v>
      </c>
      <c r="N40" s="23">
        <f>+H40-M40</f>
        <v>41167.17</v>
      </c>
    </row>
    <row r="41" spans="1:14" s="15" customFormat="1" ht="36" customHeight="1" x14ac:dyDescent="0.2">
      <c r="A41" s="20">
        <f t="shared" si="5"/>
        <v>29</v>
      </c>
      <c r="B41" s="71" t="s">
        <v>176</v>
      </c>
      <c r="C41" s="59" t="s">
        <v>110</v>
      </c>
      <c r="D41" s="59" t="s">
        <v>168</v>
      </c>
      <c r="E41" s="59" t="s">
        <v>95</v>
      </c>
      <c r="F41" s="21">
        <v>45000</v>
      </c>
      <c r="G41" s="22">
        <v>0</v>
      </c>
      <c r="H41" s="21">
        <v>45000</v>
      </c>
      <c r="I41" s="21">
        <f t="shared" si="2"/>
        <v>1291.5</v>
      </c>
      <c r="J41" s="21">
        <v>969.81</v>
      </c>
      <c r="K41" s="21">
        <f t="shared" si="3"/>
        <v>1368</v>
      </c>
      <c r="L41" s="21">
        <v>1215.1199999999999</v>
      </c>
      <c r="M41" s="21">
        <f t="shared" si="0"/>
        <v>4844.43</v>
      </c>
      <c r="N41" s="23">
        <f>+H41-M41</f>
        <v>40155.57</v>
      </c>
    </row>
    <row r="42" spans="1:14" s="15" customFormat="1" ht="36" customHeight="1" x14ac:dyDescent="0.2">
      <c r="A42" s="20">
        <f t="shared" si="5"/>
        <v>30</v>
      </c>
      <c r="B42" s="71" t="s">
        <v>177</v>
      </c>
      <c r="C42" s="59" t="s">
        <v>110</v>
      </c>
      <c r="D42" s="59" t="s">
        <v>168</v>
      </c>
      <c r="E42" s="59" t="s">
        <v>95</v>
      </c>
      <c r="F42" s="21">
        <v>45000</v>
      </c>
      <c r="G42" s="22">
        <v>0</v>
      </c>
      <c r="H42" s="21">
        <v>45000</v>
      </c>
      <c r="I42" s="21">
        <f t="shared" si="2"/>
        <v>1291.5</v>
      </c>
      <c r="J42" s="21">
        <v>1148.33</v>
      </c>
      <c r="K42" s="21">
        <f t="shared" si="3"/>
        <v>1368</v>
      </c>
      <c r="L42" s="21">
        <v>25</v>
      </c>
      <c r="M42" s="21">
        <f t="shared" si="0"/>
        <v>3832.83</v>
      </c>
      <c r="N42" s="23">
        <f t="shared" ref="N42:N45" si="9">+H42-M42</f>
        <v>41167.17</v>
      </c>
    </row>
    <row r="43" spans="1:14" s="15" customFormat="1" ht="36" customHeight="1" x14ac:dyDescent="0.2">
      <c r="A43" s="20">
        <f t="shared" si="5"/>
        <v>31</v>
      </c>
      <c r="B43" s="71" t="s">
        <v>248</v>
      </c>
      <c r="C43" s="59" t="s">
        <v>110</v>
      </c>
      <c r="D43" s="59" t="s">
        <v>74</v>
      </c>
      <c r="E43" s="59" t="s">
        <v>98</v>
      </c>
      <c r="F43" s="21">
        <v>45000</v>
      </c>
      <c r="G43" s="22">
        <v>0</v>
      </c>
      <c r="H43" s="21">
        <v>45000</v>
      </c>
      <c r="I43" s="21">
        <f t="shared" si="2"/>
        <v>1291.5</v>
      </c>
      <c r="J43" s="21">
        <v>969.81</v>
      </c>
      <c r="K43" s="21">
        <f t="shared" si="3"/>
        <v>1368</v>
      </c>
      <c r="L43" s="21">
        <v>1215.1199999999999</v>
      </c>
      <c r="M43" s="21">
        <f t="shared" si="0"/>
        <v>4844.43</v>
      </c>
      <c r="N43" s="23">
        <f t="shared" si="9"/>
        <v>40155.57</v>
      </c>
    </row>
    <row r="44" spans="1:14" s="15" customFormat="1" ht="36" customHeight="1" x14ac:dyDescent="0.2">
      <c r="A44" s="20">
        <f t="shared" si="5"/>
        <v>32</v>
      </c>
      <c r="B44" s="71" t="s">
        <v>250</v>
      </c>
      <c r="C44" s="59" t="s">
        <v>110</v>
      </c>
      <c r="D44" s="59" t="s">
        <v>249</v>
      </c>
      <c r="E44" s="59" t="s">
        <v>98</v>
      </c>
      <c r="F44" s="21">
        <v>70000</v>
      </c>
      <c r="G44" s="22">
        <v>0</v>
      </c>
      <c r="H44" s="21">
        <v>70000</v>
      </c>
      <c r="I44" s="21">
        <f t="shared" si="2"/>
        <v>2009</v>
      </c>
      <c r="J44" s="21">
        <v>5368.48</v>
      </c>
      <c r="K44" s="21">
        <f t="shared" si="3"/>
        <v>2128</v>
      </c>
      <c r="L44" s="21">
        <v>1399.76</v>
      </c>
      <c r="M44" s="21">
        <f t="shared" si="0"/>
        <v>10905.24</v>
      </c>
      <c r="N44" s="23">
        <f t="shared" si="9"/>
        <v>59094.76</v>
      </c>
    </row>
    <row r="45" spans="1:14" s="15" customFormat="1" ht="36" customHeight="1" x14ac:dyDescent="0.2">
      <c r="A45" s="20">
        <f t="shared" si="5"/>
        <v>33</v>
      </c>
      <c r="B45" s="71" t="s">
        <v>262</v>
      </c>
      <c r="C45" s="59" t="s">
        <v>110</v>
      </c>
      <c r="D45" s="59" t="s">
        <v>249</v>
      </c>
      <c r="E45" s="59" t="s">
        <v>121</v>
      </c>
      <c r="F45" s="21">
        <v>55000</v>
      </c>
      <c r="G45" s="22">
        <v>0</v>
      </c>
      <c r="H45" s="21">
        <v>55000</v>
      </c>
      <c r="I45" s="21">
        <f t="shared" si="2"/>
        <v>1578.5</v>
      </c>
      <c r="J45" s="21">
        <v>2559.6799999999998</v>
      </c>
      <c r="K45" s="21">
        <f t="shared" si="3"/>
        <v>1672</v>
      </c>
      <c r="L45" s="21">
        <v>25</v>
      </c>
      <c r="M45" s="21">
        <f t="shared" si="0"/>
        <v>5835.18</v>
      </c>
      <c r="N45" s="23">
        <f t="shared" si="9"/>
        <v>49164.82</v>
      </c>
    </row>
    <row r="46" spans="1:14" s="15" customFormat="1" ht="36" customHeight="1" x14ac:dyDescent="0.2">
      <c r="A46" s="20">
        <f t="shared" si="5"/>
        <v>34</v>
      </c>
      <c r="B46" s="71" t="s">
        <v>264</v>
      </c>
      <c r="C46" s="59" t="s">
        <v>110</v>
      </c>
      <c r="D46" s="59" t="s">
        <v>266</v>
      </c>
      <c r="E46" s="59" t="s">
        <v>98</v>
      </c>
      <c r="F46" s="21">
        <v>35000</v>
      </c>
      <c r="G46" s="22">
        <v>0</v>
      </c>
      <c r="H46" s="21">
        <v>35000</v>
      </c>
      <c r="I46" s="21">
        <f t="shared" si="2"/>
        <v>1004.5</v>
      </c>
      <c r="J46" s="21">
        <v>0</v>
      </c>
      <c r="K46" s="21">
        <f t="shared" si="3"/>
        <v>1064</v>
      </c>
      <c r="L46" s="21">
        <v>25</v>
      </c>
      <c r="M46" s="21">
        <f t="shared" ref="M46:M47" si="10">I46+J46+K46+L46</f>
        <v>2093.5</v>
      </c>
      <c r="N46" s="23">
        <f t="shared" ref="N46:N47" si="11">H46-M46</f>
        <v>32906.5</v>
      </c>
    </row>
    <row r="47" spans="1:14" s="15" customFormat="1" ht="36" customHeight="1" x14ac:dyDescent="0.2">
      <c r="A47" s="20">
        <f t="shared" si="5"/>
        <v>35</v>
      </c>
      <c r="B47" s="71" t="s">
        <v>265</v>
      </c>
      <c r="C47" s="59" t="s">
        <v>110</v>
      </c>
      <c r="D47" s="59" t="s">
        <v>266</v>
      </c>
      <c r="E47" s="59" t="s">
        <v>98</v>
      </c>
      <c r="F47" s="21">
        <v>35000</v>
      </c>
      <c r="G47" s="22">
        <v>0</v>
      </c>
      <c r="H47" s="21">
        <v>35000</v>
      </c>
      <c r="I47" s="21">
        <f t="shared" si="2"/>
        <v>1004.5</v>
      </c>
      <c r="J47" s="21">
        <v>0</v>
      </c>
      <c r="K47" s="21">
        <f t="shared" si="3"/>
        <v>1064</v>
      </c>
      <c r="L47" s="21">
        <v>25</v>
      </c>
      <c r="M47" s="21">
        <f t="shared" si="10"/>
        <v>2093.5</v>
      </c>
      <c r="N47" s="23">
        <f t="shared" si="11"/>
        <v>32906.5</v>
      </c>
    </row>
    <row r="48" spans="1:14" s="15" customFormat="1" ht="36" customHeight="1" x14ac:dyDescent="0.2">
      <c r="A48" s="20">
        <f t="shared" si="5"/>
        <v>36</v>
      </c>
      <c r="B48" s="59" t="s">
        <v>75</v>
      </c>
      <c r="C48" s="59" t="s">
        <v>102</v>
      </c>
      <c r="D48" s="59" t="s">
        <v>253</v>
      </c>
      <c r="E48" s="59" t="s">
        <v>98</v>
      </c>
      <c r="F48" s="21">
        <v>35000</v>
      </c>
      <c r="G48" s="22">
        <v>0</v>
      </c>
      <c r="H48" s="21">
        <v>35000</v>
      </c>
      <c r="I48" s="21">
        <f t="shared" si="2"/>
        <v>1004.5</v>
      </c>
      <c r="J48" s="22">
        <v>0</v>
      </c>
      <c r="K48" s="21">
        <f t="shared" si="3"/>
        <v>1064</v>
      </c>
      <c r="L48" s="22">
        <v>25</v>
      </c>
      <c r="M48" s="21">
        <f t="shared" si="0"/>
        <v>2093.5</v>
      </c>
      <c r="N48" s="23">
        <f t="shared" si="1"/>
        <v>32906.5</v>
      </c>
    </row>
    <row r="49" spans="1:14" s="15" customFormat="1" ht="36" customHeight="1" x14ac:dyDescent="0.2">
      <c r="A49" s="20">
        <f t="shared" si="5"/>
        <v>37</v>
      </c>
      <c r="B49" s="59" t="s">
        <v>76</v>
      </c>
      <c r="C49" s="59" t="s">
        <v>102</v>
      </c>
      <c r="D49" s="59" t="s">
        <v>166</v>
      </c>
      <c r="E49" s="59" t="s">
        <v>182</v>
      </c>
      <c r="F49" s="21">
        <v>45000</v>
      </c>
      <c r="G49" s="22">
        <v>0</v>
      </c>
      <c r="H49" s="21">
        <v>45000</v>
      </c>
      <c r="I49" s="21">
        <f t="shared" si="2"/>
        <v>1291.5</v>
      </c>
      <c r="J49" s="21">
        <v>1148.33</v>
      </c>
      <c r="K49" s="21">
        <f t="shared" si="3"/>
        <v>1368</v>
      </c>
      <c r="L49" s="22">
        <v>25</v>
      </c>
      <c r="M49" s="21">
        <f t="shared" ref="M49" si="12">I49+J49+K49+L49</f>
        <v>3832.83</v>
      </c>
      <c r="N49" s="23">
        <f t="shared" ref="N49" si="13">H49-M49</f>
        <v>41167.17</v>
      </c>
    </row>
    <row r="50" spans="1:14" s="15" customFormat="1" ht="36" customHeight="1" x14ac:dyDescent="0.2">
      <c r="A50" s="20">
        <f t="shared" si="5"/>
        <v>38</v>
      </c>
      <c r="B50" s="59" t="s">
        <v>151</v>
      </c>
      <c r="C50" s="60" t="s">
        <v>102</v>
      </c>
      <c r="D50" s="59" t="s">
        <v>148</v>
      </c>
      <c r="E50" s="59" t="s">
        <v>95</v>
      </c>
      <c r="F50" s="21">
        <v>150000</v>
      </c>
      <c r="G50" s="22">
        <v>0</v>
      </c>
      <c r="H50" s="21">
        <v>150000</v>
      </c>
      <c r="I50" s="21">
        <f t="shared" si="2"/>
        <v>4305</v>
      </c>
      <c r="J50" s="21">
        <v>23981.99</v>
      </c>
      <c r="K50" s="21">
        <v>4098.53</v>
      </c>
      <c r="L50" s="22">
        <v>25</v>
      </c>
      <c r="M50" s="21">
        <f t="shared" si="0"/>
        <v>32410.52</v>
      </c>
      <c r="N50" s="23">
        <f t="shared" si="1"/>
        <v>117589.48</v>
      </c>
    </row>
    <row r="51" spans="1:14" s="15" customFormat="1" ht="36" customHeight="1" x14ac:dyDescent="0.2">
      <c r="A51" s="20">
        <f t="shared" si="5"/>
        <v>39</v>
      </c>
      <c r="B51" s="59" t="s">
        <v>79</v>
      </c>
      <c r="C51" s="60" t="s">
        <v>102</v>
      </c>
      <c r="D51" s="59" t="s">
        <v>292</v>
      </c>
      <c r="E51" s="59" t="s">
        <v>182</v>
      </c>
      <c r="F51" s="21">
        <v>35000</v>
      </c>
      <c r="G51" s="22">
        <v>0</v>
      </c>
      <c r="H51" s="21">
        <v>35000</v>
      </c>
      <c r="I51" s="21">
        <f t="shared" si="2"/>
        <v>1004.5</v>
      </c>
      <c r="J51" s="22">
        <v>0</v>
      </c>
      <c r="K51" s="21">
        <f t="shared" si="3"/>
        <v>1064</v>
      </c>
      <c r="L51" s="22">
        <v>25</v>
      </c>
      <c r="M51" s="21">
        <f t="shared" si="0"/>
        <v>2093.5</v>
      </c>
      <c r="N51" s="23">
        <f t="shared" si="1"/>
        <v>32906.5</v>
      </c>
    </row>
    <row r="52" spans="1:14" s="15" customFormat="1" ht="36" customHeight="1" x14ac:dyDescent="0.2">
      <c r="A52" s="20">
        <f t="shared" si="5"/>
        <v>40</v>
      </c>
      <c r="B52" s="59" t="s">
        <v>81</v>
      </c>
      <c r="C52" s="60" t="s">
        <v>102</v>
      </c>
      <c r="D52" s="59" t="s">
        <v>17</v>
      </c>
      <c r="E52" s="59" t="s">
        <v>95</v>
      </c>
      <c r="F52" s="21">
        <v>35000</v>
      </c>
      <c r="G52" s="22">
        <v>0</v>
      </c>
      <c r="H52" s="21">
        <v>35000</v>
      </c>
      <c r="I52" s="21">
        <f t="shared" si="2"/>
        <v>1004.5</v>
      </c>
      <c r="J52" s="22">
        <v>0</v>
      </c>
      <c r="K52" s="21">
        <f t="shared" si="3"/>
        <v>1064</v>
      </c>
      <c r="L52" s="22">
        <v>25</v>
      </c>
      <c r="M52" s="21">
        <f t="shared" si="0"/>
        <v>2093.5</v>
      </c>
      <c r="N52" s="23">
        <f t="shared" si="1"/>
        <v>32906.5</v>
      </c>
    </row>
    <row r="53" spans="1:14" s="15" customFormat="1" ht="36" x14ac:dyDescent="0.2">
      <c r="A53" s="20">
        <f t="shared" si="5"/>
        <v>41</v>
      </c>
      <c r="B53" s="71" t="s">
        <v>169</v>
      </c>
      <c r="C53" s="60" t="s">
        <v>102</v>
      </c>
      <c r="D53" s="59" t="s">
        <v>166</v>
      </c>
      <c r="E53" s="59" t="s">
        <v>95</v>
      </c>
      <c r="F53" s="21">
        <v>45000</v>
      </c>
      <c r="G53" s="22">
        <v>0</v>
      </c>
      <c r="H53" s="21">
        <v>45000</v>
      </c>
      <c r="I53" s="21">
        <f t="shared" si="2"/>
        <v>1291.5</v>
      </c>
      <c r="J53" s="21">
        <v>791.29</v>
      </c>
      <c r="K53" s="21">
        <f t="shared" si="3"/>
        <v>1368</v>
      </c>
      <c r="L53" s="21">
        <v>2405.2399999999998</v>
      </c>
      <c r="M53" s="21">
        <f t="shared" si="0"/>
        <v>5856.03</v>
      </c>
      <c r="N53" s="23">
        <f t="shared" ref="N53:N56" si="14">+H53-M53</f>
        <v>39143.97</v>
      </c>
    </row>
    <row r="54" spans="1:14" s="15" customFormat="1" ht="32.25" customHeight="1" x14ac:dyDescent="0.2">
      <c r="A54" s="20">
        <f t="shared" si="5"/>
        <v>42</v>
      </c>
      <c r="B54" s="71" t="s">
        <v>171</v>
      </c>
      <c r="C54" s="59" t="s">
        <v>102</v>
      </c>
      <c r="D54" s="59" t="s">
        <v>278</v>
      </c>
      <c r="E54" s="59" t="s">
        <v>95</v>
      </c>
      <c r="F54" s="21">
        <v>70000</v>
      </c>
      <c r="G54" s="22">
        <v>0</v>
      </c>
      <c r="H54" s="21">
        <v>70000</v>
      </c>
      <c r="I54" s="21">
        <f t="shared" si="2"/>
        <v>2009</v>
      </c>
      <c r="J54" s="21">
        <v>5130.45</v>
      </c>
      <c r="K54" s="21">
        <f t="shared" si="3"/>
        <v>2128</v>
      </c>
      <c r="L54" s="21">
        <v>1215.1199999999999</v>
      </c>
      <c r="M54" s="21">
        <f t="shared" si="0"/>
        <v>10482.57</v>
      </c>
      <c r="N54" s="23">
        <f t="shared" si="14"/>
        <v>59517.43</v>
      </c>
    </row>
    <row r="55" spans="1:14" s="15" customFormat="1" ht="36" customHeight="1" x14ac:dyDescent="0.2">
      <c r="A55" s="20">
        <f t="shared" si="5"/>
        <v>43</v>
      </c>
      <c r="B55" s="72" t="s">
        <v>174</v>
      </c>
      <c r="C55" s="59" t="s">
        <v>102</v>
      </c>
      <c r="D55" s="59" t="s">
        <v>166</v>
      </c>
      <c r="E55" s="59" t="s">
        <v>95</v>
      </c>
      <c r="F55" s="21">
        <v>45000</v>
      </c>
      <c r="G55" s="22">
        <v>0</v>
      </c>
      <c r="H55" s="21">
        <v>45000</v>
      </c>
      <c r="I55" s="21">
        <f t="shared" si="2"/>
        <v>1291.5</v>
      </c>
      <c r="J55" s="21">
        <v>1148.33</v>
      </c>
      <c r="K55" s="21">
        <f t="shared" si="3"/>
        <v>1368</v>
      </c>
      <c r="L55" s="21">
        <v>25</v>
      </c>
      <c r="M55" s="21">
        <f t="shared" si="0"/>
        <v>3832.83</v>
      </c>
      <c r="N55" s="23">
        <f t="shared" si="14"/>
        <v>41167.17</v>
      </c>
    </row>
    <row r="56" spans="1:14" s="15" customFormat="1" ht="36" customHeight="1" x14ac:dyDescent="0.2">
      <c r="A56" s="20">
        <f t="shared" si="5"/>
        <v>44</v>
      </c>
      <c r="B56" s="71" t="s">
        <v>175</v>
      </c>
      <c r="C56" s="60" t="s">
        <v>102</v>
      </c>
      <c r="D56" s="59" t="s">
        <v>166</v>
      </c>
      <c r="E56" s="59" t="s">
        <v>95</v>
      </c>
      <c r="F56" s="21">
        <v>45000</v>
      </c>
      <c r="G56" s="22">
        <v>0</v>
      </c>
      <c r="H56" s="21">
        <v>45000</v>
      </c>
      <c r="I56" s="21">
        <f t="shared" si="2"/>
        <v>1291.5</v>
      </c>
      <c r="J56" s="21">
        <v>1148.33</v>
      </c>
      <c r="K56" s="21">
        <f t="shared" si="3"/>
        <v>1368</v>
      </c>
      <c r="L56" s="21">
        <v>25</v>
      </c>
      <c r="M56" s="21">
        <f t="shared" si="0"/>
        <v>3832.83</v>
      </c>
      <c r="N56" s="23">
        <f t="shared" si="14"/>
        <v>41167.17</v>
      </c>
    </row>
    <row r="57" spans="1:14" s="15" customFormat="1" ht="36" customHeight="1" x14ac:dyDescent="0.2">
      <c r="A57" s="20">
        <f t="shared" si="5"/>
        <v>45</v>
      </c>
      <c r="B57" s="59" t="s">
        <v>83</v>
      </c>
      <c r="C57" s="59" t="s">
        <v>102</v>
      </c>
      <c r="D57" s="59" t="s">
        <v>237</v>
      </c>
      <c r="E57" s="59" t="s">
        <v>95</v>
      </c>
      <c r="F57" s="21">
        <v>35000</v>
      </c>
      <c r="G57" s="22">
        <v>0</v>
      </c>
      <c r="H57" s="21">
        <v>35000</v>
      </c>
      <c r="I57" s="21">
        <f t="shared" si="2"/>
        <v>1004.5</v>
      </c>
      <c r="J57" s="22">
        <v>0</v>
      </c>
      <c r="K57" s="21">
        <f t="shared" si="3"/>
        <v>1064</v>
      </c>
      <c r="L57" s="21">
        <v>1215.1199999999999</v>
      </c>
      <c r="M57" s="21">
        <f t="shared" si="0"/>
        <v>3283.62</v>
      </c>
      <c r="N57" s="23">
        <f>H57-M57</f>
        <v>31716.38</v>
      </c>
    </row>
    <row r="58" spans="1:14" s="15" customFormat="1" ht="31.5" customHeight="1" x14ac:dyDescent="0.2">
      <c r="A58" s="20">
        <f t="shared" si="5"/>
        <v>46</v>
      </c>
      <c r="B58" s="59" t="s">
        <v>88</v>
      </c>
      <c r="C58" s="60" t="s">
        <v>102</v>
      </c>
      <c r="D58" s="59" t="s">
        <v>166</v>
      </c>
      <c r="E58" s="59" t="s">
        <v>182</v>
      </c>
      <c r="F58" s="21">
        <v>45000</v>
      </c>
      <c r="G58" s="22">
        <v>0</v>
      </c>
      <c r="H58" s="21">
        <v>45000</v>
      </c>
      <c r="I58" s="21">
        <f t="shared" si="2"/>
        <v>1291.5</v>
      </c>
      <c r="J58" s="21">
        <v>1148.33</v>
      </c>
      <c r="K58" s="21">
        <f t="shared" si="3"/>
        <v>1368</v>
      </c>
      <c r="L58" s="21">
        <v>25</v>
      </c>
      <c r="M58" s="21">
        <f t="shared" si="0"/>
        <v>3832.83</v>
      </c>
      <c r="N58" s="23">
        <f t="shared" si="1"/>
        <v>41167.17</v>
      </c>
    </row>
    <row r="59" spans="1:14" s="15" customFormat="1" ht="36" customHeight="1" x14ac:dyDescent="0.2">
      <c r="A59" s="20">
        <f t="shared" si="5"/>
        <v>47</v>
      </c>
      <c r="B59" s="60" t="s">
        <v>134</v>
      </c>
      <c r="C59" s="59" t="s">
        <v>102</v>
      </c>
      <c r="D59" s="59" t="s">
        <v>292</v>
      </c>
      <c r="E59" s="59" t="s">
        <v>182</v>
      </c>
      <c r="F59" s="21">
        <v>35000</v>
      </c>
      <c r="G59" s="22">
        <v>0</v>
      </c>
      <c r="H59" s="21">
        <v>35000</v>
      </c>
      <c r="I59" s="21">
        <f t="shared" si="2"/>
        <v>1004.5</v>
      </c>
      <c r="J59" s="22">
        <v>0</v>
      </c>
      <c r="K59" s="21">
        <f t="shared" si="3"/>
        <v>1064</v>
      </c>
      <c r="L59" s="22">
        <v>25</v>
      </c>
      <c r="M59" s="21">
        <f t="shared" si="0"/>
        <v>2093.5</v>
      </c>
      <c r="N59" s="23">
        <f t="shared" si="1"/>
        <v>32906.5</v>
      </c>
    </row>
    <row r="60" spans="1:14" s="15" customFormat="1" ht="36" customHeight="1" x14ac:dyDescent="0.2">
      <c r="A60" s="20">
        <f t="shared" si="5"/>
        <v>48</v>
      </c>
      <c r="B60" s="60" t="s">
        <v>112</v>
      </c>
      <c r="C60" s="59" t="s">
        <v>102</v>
      </c>
      <c r="D60" s="59" t="s">
        <v>237</v>
      </c>
      <c r="E60" s="59" t="s">
        <v>98</v>
      </c>
      <c r="F60" s="21">
        <v>35000</v>
      </c>
      <c r="G60" s="22">
        <v>0</v>
      </c>
      <c r="H60" s="21">
        <v>35000</v>
      </c>
      <c r="I60" s="21">
        <f t="shared" si="2"/>
        <v>1004.5</v>
      </c>
      <c r="J60" s="22">
        <v>0</v>
      </c>
      <c r="K60" s="21">
        <f t="shared" si="3"/>
        <v>1064</v>
      </c>
      <c r="L60" s="22">
        <v>25</v>
      </c>
      <c r="M60" s="21">
        <f>I60+J60+K60+L60</f>
        <v>2093.5</v>
      </c>
      <c r="N60" s="23">
        <f>H60-M60</f>
        <v>32906.5</v>
      </c>
    </row>
    <row r="61" spans="1:14" s="15" customFormat="1" ht="36" customHeight="1" x14ac:dyDescent="0.2">
      <c r="A61" s="20">
        <f t="shared" si="5"/>
        <v>49</v>
      </c>
      <c r="B61" s="60" t="s">
        <v>201</v>
      </c>
      <c r="C61" s="59" t="s">
        <v>102</v>
      </c>
      <c r="D61" s="59" t="s">
        <v>166</v>
      </c>
      <c r="E61" s="59" t="s">
        <v>95</v>
      </c>
      <c r="F61" s="21">
        <v>45000</v>
      </c>
      <c r="G61" s="22">
        <v>0</v>
      </c>
      <c r="H61" s="21">
        <v>45000</v>
      </c>
      <c r="I61" s="21">
        <f t="shared" si="2"/>
        <v>1291.5</v>
      </c>
      <c r="J61" s="21">
        <v>1148.33</v>
      </c>
      <c r="K61" s="21">
        <f t="shared" si="3"/>
        <v>1368</v>
      </c>
      <c r="L61" s="22">
        <v>25</v>
      </c>
      <c r="M61" s="21">
        <f t="shared" si="0"/>
        <v>3832.83</v>
      </c>
      <c r="N61" s="23">
        <f t="shared" si="1"/>
        <v>41167.17</v>
      </c>
    </row>
    <row r="62" spans="1:14" s="15" customFormat="1" ht="36" customHeight="1" x14ac:dyDescent="0.2">
      <c r="A62" s="20">
        <f t="shared" si="5"/>
        <v>50</v>
      </c>
      <c r="B62" s="60" t="s">
        <v>203</v>
      </c>
      <c r="C62" s="59" t="s">
        <v>102</v>
      </c>
      <c r="D62" s="59" t="s">
        <v>166</v>
      </c>
      <c r="E62" s="59" t="s">
        <v>95</v>
      </c>
      <c r="F62" s="21">
        <v>45000</v>
      </c>
      <c r="G62" s="22">
        <v>0</v>
      </c>
      <c r="H62" s="21">
        <v>45000</v>
      </c>
      <c r="I62" s="21">
        <f t="shared" si="2"/>
        <v>1291.5</v>
      </c>
      <c r="J62" s="21">
        <v>1148.33</v>
      </c>
      <c r="K62" s="21">
        <f t="shared" si="3"/>
        <v>1368</v>
      </c>
      <c r="L62" s="22">
        <v>25</v>
      </c>
      <c r="M62" s="21">
        <f t="shared" si="0"/>
        <v>3832.83</v>
      </c>
      <c r="N62" s="23">
        <f t="shared" ref="N62" si="15">H62-M62</f>
        <v>41167.17</v>
      </c>
    </row>
    <row r="63" spans="1:14" s="15" customFormat="1" ht="31.5" customHeight="1" x14ac:dyDescent="0.2">
      <c r="A63" s="20">
        <f t="shared" si="5"/>
        <v>51</v>
      </c>
      <c r="B63" s="59" t="s">
        <v>183</v>
      </c>
      <c r="C63" s="59" t="s">
        <v>102</v>
      </c>
      <c r="D63" s="59" t="s">
        <v>292</v>
      </c>
      <c r="E63" s="60" t="s">
        <v>98</v>
      </c>
      <c r="F63" s="21">
        <v>35000</v>
      </c>
      <c r="G63" s="22">
        <v>0</v>
      </c>
      <c r="H63" s="21">
        <v>35000</v>
      </c>
      <c r="I63" s="21">
        <f t="shared" si="2"/>
        <v>1004.5</v>
      </c>
      <c r="J63" s="22">
        <v>0</v>
      </c>
      <c r="K63" s="21">
        <f t="shared" si="3"/>
        <v>1064</v>
      </c>
      <c r="L63" s="22">
        <v>25</v>
      </c>
      <c r="M63" s="21">
        <f t="shared" si="0"/>
        <v>2093.5</v>
      </c>
      <c r="N63" s="23">
        <f t="shared" ref="N63:N97" si="16">H63-M63</f>
        <v>32906.5</v>
      </c>
    </row>
    <row r="64" spans="1:14" s="15" customFormat="1" ht="36" customHeight="1" x14ac:dyDescent="0.2">
      <c r="A64" s="20">
        <f t="shared" si="5"/>
        <v>52</v>
      </c>
      <c r="B64" s="59" t="s">
        <v>212</v>
      </c>
      <c r="C64" s="59" t="s">
        <v>102</v>
      </c>
      <c r="D64" s="59" t="s">
        <v>17</v>
      </c>
      <c r="E64" s="60" t="s">
        <v>98</v>
      </c>
      <c r="F64" s="21">
        <v>35000</v>
      </c>
      <c r="G64" s="22">
        <v>0</v>
      </c>
      <c r="H64" s="21">
        <v>35000</v>
      </c>
      <c r="I64" s="21">
        <f t="shared" si="2"/>
        <v>1004.5</v>
      </c>
      <c r="J64" s="22">
        <v>0</v>
      </c>
      <c r="K64" s="21">
        <f t="shared" si="3"/>
        <v>1064</v>
      </c>
      <c r="L64" s="22">
        <v>25</v>
      </c>
      <c r="M64" s="21">
        <f>I64+J64+K64+L64</f>
        <v>2093.5</v>
      </c>
      <c r="N64" s="23">
        <f>H64-M64</f>
        <v>32906.5</v>
      </c>
    </row>
    <row r="65" spans="1:14" s="15" customFormat="1" ht="36" customHeight="1" x14ac:dyDescent="0.2">
      <c r="A65" s="20">
        <f t="shared" si="5"/>
        <v>53</v>
      </c>
      <c r="B65" s="59" t="s">
        <v>10</v>
      </c>
      <c r="C65" s="59" t="s">
        <v>102</v>
      </c>
      <c r="D65" s="59" t="s">
        <v>237</v>
      </c>
      <c r="E65" s="59" t="s">
        <v>98</v>
      </c>
      <c r="F65" s="21">
        <v>35000</v>
      </c>
      <c r="G65" s="22">
        <v>0</v>
      </c>
      <c r="H65" s="21">
        <v>35000</v>
      </c>
      <c r="I65" s="21">
        <f t="shared" si="2"/>
        <v>1004.5</v>
      </c>
      <c r="J65" s="22">
        <v>0</v>
      </c>
      <c r="K65" s="21">
        <f t="shared" si="3"/>
        <v>1064</v>
      </c>
      <c r="L65" s="22">
        <v>1215.1199999999999</v>
      </c>
      <c r="M65" s="21">
        <f>I65+J65+K65+L65</f>
        <v>3283.62</v>
      </c>
      <c r="N65" s="23">
        <f>H65-M65</f>
        <v>31716.38</v>
      </c>
    </row>
    <row r="66" spans="1:14" s="15" customFormat="1" ht="36" customHeight="1" x14ac:dyDescent="0.2">
      <c r="A66" s="20">
        <f t="shared" si="5"/>
        <v>54</v>
      </c>
      <c r="B66" s="59" t="s">
        <v>246</v>
      </c>
      <c r="C66" s="59" t="s">
        <v>102</v>
      </c>
      <c r="D66" s="59" t="s">
        <v>166</v>
      </c>
      <c r="E66" s="59" t="s">
        <v>182</v>
      </c>
      <c r="F66" s="21">
        <v>45000</v>
      </c>
      <c r="G66" s="22">
        <v>0</v>
      </c>
      <c r="H66" s="21">
        <v>45000</v>
      </c>
      <c r="I66" s="21">
        <f t="shared" si="2"/>
        <v>1291.5</v>
      </c>
      <c r="J66" s="21">
        <v>1148.33</v>
      </c>
      <c r="K66" s="21">
        <f t="shared" si="3"/>
        <v>1368</v>
      </c>
      <c r="L66" s="22">
        <v>25</v>
      </c>
      <c r="M66" s="21">
        <f>I66+J66+K66+L66</f>
        <v>3832.83</v>
      </c>
      <c r="N66" s="23">
        <f>H66-M66</f>
        <v>41167.17</v>
      </c>
    </row>
    <row r="67" spans="1:14" s="15" customFormat="1" ht="36" customHeight="1" x14ac:dyDescent="0.2">
      <c r="A67" s="20">
        <f t="shared" si="5"/>
        <v>55</v>
      </c>
      <c r="B67" s="59" t="s">
        <v>247</v>
      </c>
      <c r="C67" s="59" t="s">
        <v>102</v>
      </c>
      <c r="D67" s="59" t="s">
        <v>74</v>
      </c>
      <c r="E67" s="59" t="s">
        <v>98</v>
      </c>
      <c r="F67" s="21">
        <v>110000</v>
      </c>
      <c r="G67" s="22">
        <v>0</v>
      </c>
      <c r="H67" s="21">
        <v>110000</v>
      </c>
      <c r="I67" s="21">
        <f t="shared" si="2"/>
        <v>3157</v>
      </c>
      <c r="J67" s="21">
        <v>14457.62</v>
      </c>
      <c r="K67" s="21">
        <f t="shared" si="3"/>
        <v>3344</v>
      </c>
      <c r="L67" s="22">
        <v>25</v>
      </c>
      <c r="M67" s="21">
        <f>I67+J67+K67+L67</f>
        <v>20983.620000000003</v>
      </c>
      <c r="N67" s="23">
        <f>H67-M67</f>
        <v>89016.38</v>
      </c>
    </row>
    <row r="68" spans="1:14" s="15" customFormat="1" ht="36" customHeight="1" x14ac:dyDescent="0.2">
      <c r="A68" s="20">
        <f t="shared" si="5"/>
        <v>56</v>
      </c>
      <c r="B68" s="59" t="s">
        <v>12</v>
      </c>
      <c r="C68" s="59" t="s">
        <v>102</v>
      </c>
      <c r="D68" s="59" t="s">
        <v>145</v>
      </c>
      <c r="E68" s="59" t="s">
        <v>95</v>
      </c>
      <c r="F68" s="21">
        <v>50000</v>
      </c>
      <c r="G68" s="22">
        <v>0</v>
      </c>
      <c r="H68" s="21">
        <v>50000</v>
      </c>
      <c r="I68" s="21">
        <f t="shared" si="2"/>
        <v>1435</v>
      </c>
      <c r="J68" s="21">
        <v>1854</v>
      </c>
      <c r="K68" s="21">
        <f t="shared" si="3"/>
        <v>1520</v>
      </c>
      <c r="L68" s="22">
        <v>25</v>
      </c>
      <c r="M68" s="21">
        <f>I68+J68+K68+L68</f>
        <v>4834</v>
      </c>
      <c r="N68" s="23">
        <f>H68-M68</f>
        <v>45166</v>
      </c>
    </row>
    <row r="69" spans="1:14" s="15" customFormat="1" ht="36" customHeight="1" x14ac:dyDescent="0.2">
      <c r="A69" s="20">
        <f t="shared" si="5"/>
        <v>57</v>
      </c>
      <c r="B69" s="59" t="s">
        <v>78</v>
      </c>
      <c r="C69" s="59" t="s">
        <v>104</v>
      </c>
      <c r="D69" s="59" t="s">
        <v>152</v>
      </c>
      <c r="E69" s="59" t="s">
        <v>98</v>
      </c>
      <c r="F69" s="21">
        <v>150000</v>
      </c>
      <c r="G69" s="22">
        <v>0</v>
      </c>
      <c r="H69" s="21">
        <v>150000</v>
      </c>
      <c r="I69" s="21">
        <f t="shared" si="2"/>
        <v>4305</v>
      </c>
      <c r="J69" s="21">
        <v>23981.99</v>
      </c>
      <c r="K69" s="21">
        <v>4098.53</v>
      </c>
      <c r="L69" s="22">
        <v>25</v>
      </c>
      <c r="M69" s="21">
        <f t="shared" si="0"/>
        <v>32410.52</v>
      </c>
      <c r="N69" s="23">
        <f t="shared" si="16"/>
        <v>117589.48</v>
      </c>
    </row>
    <row r="70" spans="1:14" s="15" customFormat="1" ht="36" customHeight="1" x14ac:dyDescent="0.2">
      <c r="A70" s="20">
        <f t="shared" si="5"/>
        <v>58</v>
      </c>
      <c r="B70" s="59" t="s">
        <v>84</v>
      </c>
      <c r="C70" s="59" t="s">
        <v>104</v>
      </c>
      <c r="D70" s="59" t="s">
        <v>199</v>
      </c>
      <c r="E70" s="59" t="s">
        <v>98</v>
      </c>
      <c r="F70" s="21">
        <v>110000</v>
      </c>
      <c r="G70" s="22">
        <v>0</v>
      </c>
      <c r="H70" s="21">
        <v>110000</v>
      </c>
      <c r="I70" s="21">
        <f t="shared" si="2"/>
        <v>3157</v>
      </c>
      <c r="J70" s="21">
        <v>14457.62</v>
      </c>
      <c r="K70" s="21">
        <f t="shared" si="3"/>
        <v>3344</v>
      </c>
      <c r="L70" s="22">
        <v>25</v>
      </c>
      <c r="M70" s="21">
        <f t="shared" si="0"/>
        <v>20983.620000000003</v>
      </c>
      <c r="N70" s="23">
        <f t="shared" si="16"/>
        <v>89016.38</v>
      </c>
    </row>
    <row r="71" spans="1:14" s="15" customFormat="1" ht="36" customHeight="1" x14ac:dyDescent="0.2">
      <c r="A71" s="20">
        <f t="shared" si="5"/>
        <v>59</v>
      </c>
      <c r="B71" s="59" t="s">
        <v>85</v>
      </c>
      <c r="C71" s="59" t="s">
        <v>104</v>
      </c>
      <c r="D71" s="59" t="s">
        <v>202</v>
      </c>
      <c r="E71" s="59" t="s">
        <v>98</v>
      </c>
      <c r="F71" s="21">
        <v>110000</v>
      </c>
      <c r="G71" s="22">
        <v>0</v>
      </c>
      <c r="H71" s="21">
        <v>110000</v>
      </c>
      <c r="I71" s="21">
        <f t="shared" si="2"/>
        <v>3157</v>
      </c>
      <c r="J71" s="21">
        <v>14457.62</v>
      </c>
      <c r="K71" s="21">
        <f t="shared" si="3"/>
        <v>3344</v>
      </c>
      <c r="L71" s="21">
        <v>1399.76</v>
      </c>
      <c r="M71" s="21">
        <f t="shared" si="0"/>
        <v>22358.38</v>
      </c>
      <c r="N71" s="23">
        <f t="shared" si="16"/>
        <v>87641.62</v>
      </c>
    </row>
    <row r="72" spans="1:14" s="15" customFormat="1" ht="36" customHeight="1" x14ac:dyDescent="0.2">
      <c r="A72" s="20">
        <f t="shared" si="5"/>
        <v>60</v>
      </c>
      <c r="B72" s="59" t="s">
        <v>136</v>
      </c>
      <c r="C72" s="59" t="s">
        <v>104</v>
      </c>
      <c r="D72" s="59" t="s">
        <v>105</v>
      </c>
      <c r="E72" s="59" t="s">
        <v>95</v>
      </c>
      <c r="F72" s="21">
        <v>125000</v>
      </c>
      <c r="G72" s="22">
        <v>0</v>
      </c>
      <c r="H72" s="21">
        <v>125000</v>
      </c>
      <c r="I72" s="21">
        <f t="shared" si="2"/>
        <v>3587.5</v>
      </c>
      <c r="J72" s="21">
        <v>17985.990000000002</v>
      </c>
      <c r="K72" s="21">
        <f t="shared" si="3"/>
        <v>3800</v>
      </c>
      <c r="L72" s="22">
        <v>25</v>
      </c>
      <c r="M72" s="21">
        <f t="shared" si="0"/>
        <v>25398.49</v>
      </c>
      <c r="N72" s="23">
        <f t="shared" si="16"/>
        <v>99601.51</v>
      </c>
    </row>
    <row r="73" spans="1:14" s="15" customFormat="1" ht="36" customHeight="1" x14ac:dyDescent="0.2">
      <c r="A73" s="20">
        <f t="shared" si="5"/>
        <v>61</v>
      </c>
      <c r="B73" s="60" t="s">
        <v>137</v>
      </c>
      <c r="C73" s="59" t="s">
        <v>104</v>
      </c>
      <c r="D73" s="60" t="s">
        <v>138</v>
      </c>
      <c r="E73" s="60" t="s">
        <v>98</v>
      </c>
      <c r="F73" s="21">
        <v>50000</v>
      </c>
      <c r="G73" s="22">
        <v>0</v>
      </c>
      <c r="H73" s="21">
        <v>50000</v>
      </c>
      <c r="I73" s="21">
        <f t="shared" si="2"/>
        <v>1435</v>
      </c>
      <c r="J73" s="21">
        <v>1854</v>
      </c>
      <c r="K73" s="21">
        <f t="shared" si="3"/>
        <v>1520</v>
      </c>
      <c r="L73" s="21">
        <v>1399.76</v>
      </c>
      <c r="M73" s="21">
        <f t="shared" si="0"/>
        <v>6208.76</v>
      </c>
      <c r="N73" s="23">
        <f t="shared" si="16"/>
        <v>43791.24</v>
      </c>
    </row>
    <row r="74" spans="1:14" s="15" customFormat="1" ht="36" customHeight="1" x14ac:dyDescent="0.2">
      <c r="A74" s="20">
        <f t="shared" si="5"/>
        <v>62</v>
      </c>
      <c r="B74" s="59" t="s">
        <v>184</v>
      </c>
      <c r="C74" s="59" t="s">
        <v>104</v>
      </c>
      <c r="D74" s="59" t="s">
        <v>17</v>
      </c>
      <c r="E74" s="60" t="s">
        <v>98</v>
      </c>
      <c r="F74" s="21">
        <v>35000</v>
      </c>
      <c r="G74" s="22">
        <v>0</v>
      </c>
      <c r="H74" s="21">
        <v>35000</v>
      </c>
      <c r="I74" s="21">
        <f t="shared" si="2"/>
        <v>1004.5</v>
      </c>
      <c r="J74" s="22">
        <v>0</v>
      </c>
      <c r="K74" s="21">
        <f t="shared" si="3"/>
        <v>1064</v>
      </c>
      <c r="L74" s="22">
        <v>25</v>
      </c>
      <c r="M74" s="21">
        <f t="shared" si="0"/>
        <v>2093.5</v>
      </c>
      <c r="N74" s="23">
        <f t="shared" si="16"/>
        <v>32906.5</v>
      </c>
    </row>
    <row r="75" spans="1:14" s="15" customFormat="1" ht="36" customHeight="1" x14ac:dyDescent="0.2">
      <c r="A75" s="20">
        <f t="shared" si="5"/>
        <v>63</v>
      </c>
      <c r="B75" s="59" t="s">
        <v>14</v>
      </c>
      <c r="C75" s="59" t="s">
        <v>97</v>
      </c>
      <c r="D75" s="59" t="s">
        <v>15</v>
      </c>
      <c r="E75" s="59" t="s">
        <v>95</v>
      </c>
      <c r="F75" s="21">
        <v>75000</v>
      </c>
      <c r="G75" s="22">
        <v>0</v>
      </c>
      <c r="H75" s="21">
        <v>75000</v>
      </c>
      <c r="I75" s="21">
        <f t="shared" ref="I75:I137" si="17">F75*0.0287</f>
        <v>2152.5</v>
      </c>
      <c r="J75" s="21">
        <v>6071.35</v>
      </c>
      <c r="K75" s="21">
        <f t="shared" ref="K75:K137" si="18">F75*0.0304</f>
        <v>2280</v>
      </c>
      <c r="L75" s="21">
        <v>1215.1199999999999</v>
      </c>
      <c r="M75" s="21">
        <f t="shared" si="0"/>
        <v>11718.970000000001</v>
      </c>
      <c r="N75" s="23">
        <f t="shared" si="16"/>
        <v>63281.03</v>
      </c>
    </row>
    <row r="76" spans="1:14" s="15" customFormat="1" ht="36" customHeight="1" x14ac:dyDescent="0.2">
      <c r="A76" s="20">
        <f t="shared" si="5"/>
        <v>64</v>
      </c>
      <c r="B76" s="59" t="s">
        <v>19</v>
      </c>
      <c r="C76" s="59" t="s">
        <v>97</v>
      </c>
      <c r="D76" s="59" t="s">
        <v>11</v>
      </c>
      <c r="E76" s="59" t="s">
        <v>100</v>
      </c>
      <c r="F76" s="21">
        <v>22000</v>
      </c>
      <c r="G76" s="22">
        <v>0</v>
      </c>
      <c r="H76" s="21">
        <v>22000</v>
      </c>
      <c r="I76" s="21">
        <f t="shared" si="17"/>
        <v>631.4</v>
      </c>
      <c r="J76" s="22">
        <v>0</v>
      </c>
      <c r="K76" s="21">
        <f t="shared" si="18"/>
        <v>668.8</v>
      </c>
      <c r="L76" s="22">
        <v>25</v>
      </c>
      <c r="M76" s="21">
        <f t="shared" si="0"/>
        <v>1325.1999999999998</v>
      </c>
      <c r="N76" s="23">
        <f t="shared" si="16"/>
        <v>20674.8</v>
      </c>
    </row>
    <row r="77" spans="1:14" s="15" customFormat="1" ht="36" customHeight="1" x14ac:dyDescent="0.2">
      <c r="A77" s="20">
        <f t="shared" si="5"/>
        <v>65</v>
      </c>
      <c r="B77" s="59" t="s">
        <v>29</v>
      </c>
      <c r="C77" s="59" t="s">
        <v>97</v>
      </c>
      <c r="D77" s="59" t="s">
        <v>17</v>
      </c>
      <c r="E77" s="59" t="s">
        <v>98</v>
      </c>
      <c r="F77" s="21">
        <v>35000</v>
      </c>
      <c r="G77" s="22">
        <v>0</v>
      </c>
      <c r="H77" s="21">
        <v>35000</v>
      </c>
      <c r="I77" s="21">
        <f t="shared" si="17"/>
        <v>1004.5</v>
      </c>
      <c r="J77" s="22">
        <v>0</v>
      </c>
      <c r="K77" s="21">
        <f t="shared" si="18"/>
        <v>1064</v>
      </c>
      <c r="L77" s="22">
        <v>25</v>
      </c>
      <c r="M77" s="21">
        <f t="shared" si="0"/>
        <v>2093.5</v>
      </c>
      <c r="N77" s="23">
        <f t="shared" si="16"/>
        <v>32906.5</v>
      </c>
    </row>
    <row r="78" spans="1:14" s="15" customFormat="1" ht="36" customHeight="1" x14ac:dyDescent="0.2">
      <c r="A78" s="20">
        <f t="shared" si="5"/>
        <v>66</v>
      </c>
      <c r="B78" s="59" t="s">
        <v>30</v>
      </c>
      <c r="C78" s="59" t="s">
        <v>97</v>
      </c>
      <c r="D78" s="59" t="s">
        <v>31</v>
      </c>
      <c r="E78" s="59" t="s">
        <v>98</v>
      </c>
      <c r="F78" s="21">
        <v>70000</v>
      </c>
      <c r="G78" s="22">
        <v>0</v>
      </c>
      <c r="H78" s="21">
        <v>70000</v>
      </c>
      <c r="I78" s="21">
        <f t="shared" si="17"/>
        <v>2009</v>
      </c>
      <c r="J78" s="21">
        <v>5368.48</v>
      </c>
      <c r="K78" s="21">
        <f t="shared" si="18"/>
        <v>2128</v>
      </c>
      <c r="L78" s="22">
        <v>25</v>
      </c>
      <c r="M78" s="21">
        <f t="shared" si="0"/>
        <v>9530.48</v>
      </c>
      <c r="N78" s="23">
        <f t="shared" si="16"/>
        <v>60469.520000000004</v>
      </c>
    </row>
    <row r="79" spans="1:14" s="15" customFormat="1" ht="36" customHeight="1" x14ac:dyDescent="0.2">
      <c r="A79" s="20">
        <f t="shared" si="5"/>
        <v>67</v>
      </c>
      <c r="B79" s="59" t="s">
        <v>32</v>
      </c>
      <c r="C79" s="59" t="s">
        <v>97</v>
      </c>
      <c r="D79" s="59" t="s">
        <v>33</v>
      </c>
      <c r="E79" s="59" t="s">
        <v>100</v>
      </c>
      <c r="F79" s="21">
        <v>23100</v>
      </c>
      <c r="G79" s="22">
        <v>0</v>
      </c>
      <c r="H79" s="21">
        <v>23100</v>
      </c>
      <c r="I79" s="21">
        <f t="shared" si="17"/>
        <v>662.97</v>
      </c>
      <c r="J79" s="22">
        <v>0</v>
      </c>
      <c r="K79" s="21">
        <f t="shared" si="18"/>
        <v>702.24</v>
      </c>
      <c r="L79" s="22">
        <v>25</v>
      </c>
      <c r="M79" s="21">
        <f t="shared" si="0"/>
        <v>1390.21</v>
      </c>
      <c r="N79" s="23">
        <f t="shared" si="16"/>
        <v>21709.79</v>
      </c>
    </row>
    <row r="80" spans="1:14" s="15" customFormat="1" ht="36" customHeight="1" x14ac:dyDescent="0.2">
      <c r="A80" s="20">
        <f t="shared" ref="A80:A143" si="19">A79+1</f>
        <v>68</v>
      </c>
      <c r="B80" s="59" t="s">
        <v>216</v>
      </c>
      <c r="C80" s="59" t="s">
        <v>97</v>
      </c>
      <c r="D80" s="59" t="s">
        <v>33</v>
      </c>
      <c r="E80" s="59" t="s">
        <v>98</v>
      </c>
      <c r="F80" s="21">
        <v>20000</v>
      </c>
      <c r="G80" s="22">
        <v>0</v>
      </c>
      <c r="H80" s="21">
        <v>20000</v>
      </c>
      <c r="I80" s="21">
        <f t="shared" si="17"/>
        <v>574</v>
      </c>
      <c r="J80" s="22">
        <v>0</v>
      </c>
      <c r="K80" s="21">
        <f t="shared" si="18"/>
        <v>608</v>
      </c>
      <c r="L80" s="22">
        <v>25</v>
      </c>
      <c r="M80" s="21">
        <f t="shared" ref="M80" si="20">I80+J80+K80+L80</f>
        <v>1207</v>
      </c>
      <c r="N80" s="23">
        <f t="shared" ref="N80" si="21">H80-M80</f>
        <v>18793</v>
      </c>
    </row>
    <row r="81" spans="1:14" s="15" customFormat="1" ht="36" customHeight="1" x14ac:dyDescent="0.2">
      <c r="A81" s="20">
        <f t="shared" si="19"/>
        <v>69</v>
      </c>
      <c r="B81" s="59" t="s">
        <v>37</v>
      </c>
      <c r="C81" s="59" t="s">
        <v>97</v>
      </c>
      <c r="D81" s="59" t="s">
        <v>254</v>
      </c>
      <c r="E81" s="59" t="s">
        <v>100</v>
      </c>
      <c r="F81" s="21">
        <v>18500</v>
      </c>
      <c r="G81" s="22">
        <v>0</v>
      </c>
      <c r="H81" s="21">
        <v>18500</v>
      </c>
      <c r="I81" s="21">
        <f t="shared" si="17"/>
        <v>530.95000000000005</v>
      </c>
      <c r="J81" s="22">
        <v>0</v>
      </c>
      <c r="K81" s="21">
        <f t="shared" si="18"/>
        <v>562.4</v>
      </c>
      <c r="L81" s="22">
        <v>25</v>
      </c>
      <c r="M81" s="21">
        <f t="shared" si="0"/>
        <v>1118.3499999999999</v>
      </c>
      <c r="N81" s="23">
        <f t="shared" si="16"/>
        <v>17381.650000000001</v>
      </c>
    </row>
    <row r="82" spans="1:14" s="15" customFormat="1" ht="36" customHeight="1" x14ac:dyDescent="0.2">
      <c r="A82" s="20">
        <f t="shared" si="19"/>
        <v>70</v>
      </c>
      <c r="B82" s="59" t="s">
        <v>38</v>
      </c>
      <c r="C82" s="59" t="s">
        <v>97</v>
      </c>
      <c r="D82" s="59" t="s">
        <v>17</v>
      </c>
      <c r="E82" s="59" t="s">
        <v>98</v>
      </c>
      <c r="F82" s="21">
        <v>35000</v>
      </c>
      <c r="G82" s="22">
        <v>0</v>
      </c>
      <c r="H82" s="21">
        <v>35000</v>
      </c>
      <c r="I82" s="21">
        <f t="shared" si="17"/>
        <v>1004.5</v>
      </c>
      <c r="J82" s="22">
        <v>0</v>
      </c>
      <c r="K82" s="21">
        <f t="shared" si="18"/>
        <v>1064</v>
      </c>
      <c r="L82" s="22">
        <v>25</v>
      </c>
      <c r="M82" s="21">
        <f t="shared" ref="M82:M161" si="22">I82+J82+K82+L82</f>
        <v>2093.5</v>
      </c>
      <c r="N82" s="23">
        <f t="shared" si="16"/>
        <v>32906.5</v>
      </c>
    </row>
    <row r="83" spans="1:14" s="15" customFormat="1" ht="36" customHeight="1" x14ac:dyDescent="0.2">
      <c r="A83" s="20">
        <f t="shared" si="19"/>
        <v>71</v>
      </c>
      <c r="B83" s="59" t="s">
        <v>116</v>
      </c>
      <c r="C83" s="59" t="s">
        <v>97</v>
      </c>
      <c r="D83" s="59" t="s">
        <v>17</v>
      </c>
      <c r="E83" s="59" t="s">
        <v>98</v>
      </c>
      <c r="F83" s="21">
        <v>35000</v>
      </c>
      <c r="G83" s="22">
        <v>0</v>
      </c>
      <c r="H83" s="21">
        <v>35000</v>
      </c>
      <c r="I83" s="21">
        <f t="shared" si="17"/>
        <v>1004.5</v>
      </c>
      <c r="J83" s="22">
        <v>0</v>
      </c>
      <c r="K83" s="21">
        <f t="shared" si="18"/>
        <v>1064</v>
      </c>
      <c r="L83" s="22">
        <v>25</v>
      </c>
      <c r="M83" s="21">
        <f t="shared" si="22"/>
        <v>2093.5</v>
      </c>
      <c r="N83" s="23">
        <f t="shared" si="16"/>
        <v>32906.5</v>
      </c>
    </row>
    <row r="84" spans="1:14" s="15" customFormat="1" ht="36" customHeight="1" x14ac:dyDescent="0.2">
      <c r="A84" s="20">
        <f t="shared" si="19"/>
        <v>72</v>
      </c>
      <c r="B84" s="59" t="s">
        <v>195</v>
      </c>
      <c r="C84" s="59" t="s">
        <v>97</v>
      </c>
      <c r="D84" s="59" t="s">
        <v>17</v>
      </c>
      <c r="E84" s="60" t="s">
        <v>98</v>
      </c>
      <c r="F84" s="21">
        <v>35000</v>
      </c>
      <c r="G84" s="22">
        <v>0</v>
      </c>
      <c r="H84" s="21">
        <v>35000</v>
      </c>
      <c r="I84" s="21">
        <f t="shared" si="17"/>
        <v>1004.5</v>
      </c>
      <c r="J84" s="22">
        <v>0</v>
      </c>
      <c r="K84" s="21">
        <f t="shared" si="18"/>
        <v>1064</v>
      </c>
      <c r="L84" s="22">
        <v>25</v>
      </c>
      <c r="M84" s="21">
        <f t="shared" si="22"/>
        <v>2093.5</v>
      </c>
      <c r="N84" s="23">
        <f t="shared" si="16"/>
        <v>32906.5</v>
      </c>
    </row>
    <row r="85" spans="1:14" s="15" customFormat="1" ht="36" customHeight="1" x14ac:dyDescent="0.2">
      <c r="A85" s="20">
        <f t="shared" si="19"/>
        <v>73</v>
      </c>
      <c r="B85" s="59" t="s">
        <v>117</v>
      </c>
      <c r="C85" s="59" t="s">
        <v>97</v>
      </c>
      <c r="D85" s="59" t="s">
        <v>17</v>
      </c>
      <c r="E85" s="60" t="s">
        <v>98</v>
      </c>
      <c r="F85" s="21">
        <v>30000</v>
      </c>
      <c r="G85" s="22">
        <v>0</v>
      </c>
      <c r="H85" s="21">
        <v>30000</v>
      </c>
      <c r="I85" s="21">
        <f t="shared" si="17"/>
        <v>861</v>
      </c>
      <c r="J85" s="22">
        <v>0</v>
      </c>
      <c r="K85" s="21">
        <f t="shared" si="18"/>
        <v>912</v>
      </c>
      <c r="L85" s="22">
        <v>25</v>
      </c>
      <c r="M85" s="21">
        <f t="shared" si="22"/>
        <v>1798</v>
      </c>
      <c r="N85" s="23">
        <f t="shared" si="16"/>
        <v>28202</v>
      </c>
    </row>
    <row r="86" spans="1:14" s="15" customFormat="1" ht="36" customHeight="1" x14ac:dyDescent="0.2">
      <c r="A86" s="20">
        <f t="shared" si="19"/>
        <v>74</v>
      </c>
      <c r="B86" s="59" t="s">
        <v>205</v>
      </c>
      <c r="C86" s="59" t="s">
        <v>97</v>
      </c>
      <c r="D86" s="59" t="s">
        <v>11</v>
      </c>
      <c r="E86" s="59" t="s">
        <v>100</v>
      </c>
      <c r="F86" s="21">
        <v>22000</v>
      </c>
      <c r="G86" s="22">
        <v>0</v>
      </c>
      <c r="H86" s="21">
        <v>22000</v>
      </c>
      <c r="I86" s="21">
        <f t="shared" si="17"/>
        <v>631.4</v>
      </c>
      <c r="J86" s="22">
        <v>0</v>
      </c>
      <c r="K86" s="21">
        <f t="shared" si="18"/>
        <v>668.8</v>
      </c>
      <c r="L86" s="22">
        <v>25</v>
      </c>
      <c r="M86" s="21">
        <f t="shared" si="22"/>
        <v>1325.1999999999998</v>
      </c>
      <c r="N86" s="23">
        <f t="shared" si="16"/>
        <v>20674.8</v>
      </c>
    </row>
    <row r="87" spans="1:14" s="15" customFormat="1" ht="36" customHeight="1" x14ac:dyDescent="0.2">
      <c r="A87" s="20">
        <f t="shared" si="19"/>
        <v>75</v>
      </c>
      <c r="B87" s="59" t="s">
        <v>42</v>
      </c>
      <c r="C87" s="59" t="s">
        <v>97</v>
      </c>
      <c r="D87" s="59" t="s">
        <v>255</v>
      </c>
      <c r="E87" s="59" t="s">
        <v>98</v>
      </c>
      <c r="F87" s="21">
        <v>45000</v>
      </c>
      <c r="G87" s="22">
        <v>0</v>
      </c>
      <c r="H87" s="21">
        <v>45000</v>
      </c>
      <c r="I87" s="21">
        <f t="shared" si="17"/>
        <v>1291.5</v>
      </c>
      <c r="J87" s="21">
        <v>1148.33</v>
      </c>
      <c r="K87" s="21">
        <f t="shared" si="18"/>
        <v>1368</v>
      </c>
      <c r="L87" s="22">
        <v>25</v>
      </c>
      <c r="M87" s="21">
        <f t="shared" si="22"/>
        <v>3832.83</v>
      </c>
      <c r="N87" s="23">
        <f t="shared" si="16"/>
        <v>41167.17</v>
      </c>
    </row>
    <row r="88" spans="1:14" s="15" customFormat="1" ht="36" customHeight="1" x14ac:dyDescent="0.2">
      <c r="A88" s="20">
        <f t="shared" si="19"/>
        <v>76</v>
      </c>
      <c r="B88" s="59" t="s">
        <v>54</v>
      </c>
      <c r="C88" s="59" t="s">
        <v>97</v>
      </c>
      <c r="D88" s="59" t="s">
        <v>31</v>
      </c>
      <c r="E88" s="59" t="s">
        <v>98</v>
      </c>
      <c r="F88" s="21">
        <v>60000</v>
      </c>
      <c r="G88" s="22">
        <v>0</v>
      </c>
      <c r="H88" s="21">
        <v>60000</v>
      </c>
      <c r="I88" s="21">
        <f t="shared" si="17"/>
        <v>1722</v>
      </c>
      <c r="J88" s="21">
        <v>3486.68</v>
      </c>
      <c r="K88" s="21">
        <f t="shared" si="18"/>
        <v>1824</v>
      </c>
      <c r="L88" s="22">
        <v>25</v>
      </c>
      <c r="M88" s="21">
        <f t="shared" si="22"/>
        <v>7057.68</v>
      </c>
      <c r="N88" s="23">
        <f t="shared" si="16"/>
        <v>52942.32</v>
      </c>
    </row>
    <row r="89" spans="1:14" s="15" customFormat="1" ht="36" customHeight="1" x14ac:dyDescent="0.2">
      <c r="A89" s="20">
        <f t="shared" si="19"/>
        <v>77</v>
      </c>
      <c r="B89" s="59" t="s">
        <v>55</v>
      </c>
      <c r="C89" s="59" t="s">
        <v>97</v>
      </c>
      <c r="D89" s="59" t="s">
        <v>142</v>
      </c>
      <c r="E89" s="59" t="s">
        <v>95</v>
      </c>
      <c r="F89" s="21">
        <v>150000</v>
      </c>
      <c r="G89" s="22">
        <v>0</v>
      </c>
      <c r="H89" s="21">
        <v>150000</v>
      </c>
      <c r="I89" s="21">
        <f t="shared" si="17"/>
        <v>4305</v>
      </c>
      <c r="J89" s="21">
        <v>23981.99</v>
      </c>
      <c r="K89" s="21">
        <v>4098.53</v>
      </c>
      <c r="L89" s="22">
        <v>25</v>
      </c>
      <c r="M89" s="21">
        <f t="shared" si="22"/>
        <v>32410.52</v>
      </c>
      <c r="N89" s="23">
        <f t="shared" si="16"/>
        <v>117589.48</v>
      </c>
    </row>
    <row r="90" spans="1:14" s="15" customFormat="1" ht="36" customHeight="1" x14ac:dyDescent="0.2">
      <c r="A90" s="20">
        <f t="shared" si="19"/>
        <v>78</v>
      </c>
      <c r="B90" s="59" t="s">
        <v>164</v>
      </c>
      <c r="C90" s="59" t="s">
        <v>97</v>
      </c>
      <c r="D90" s="59" t="s">
        <v>236</v>
      </c>
      <c r="E90" s="59" t="s">
        <v>98</v>
      </c>
      <c r="F90" s="21">
        <v>35000</v>
      </c>
      <c r="G90" s="22">
        <v>0</v>
      </c>
      <c r="H90" s="21">
        <v>35000</v>
      </c>
      <c r="I90" s="21">
        <f t="shared" si="17"/>
        <v>1004.5</v>
      </c>
      <c r="J90" s="21">
        <v>0</v>
      </c>
      <c r="K90" s="21">
        <f t="shared" si="18"/>
        <v>1064</v>
      </c>
      <c r="L90" s="22">
        <v>25</v>
      </c>
      <c r="M90" s="21">
        <f t="shared" ref="M90" si="23">I90+J90+K90+L90</f>
        <v>2093.5</v>
      </c>
      <c r="N90" s="23">
        <f t="shared" ref="N90" si="24">H90-M90</f>
        <v>32906.5</v>
      </c>
    </row>
    <row r="91" spans="1:14" s="15" customFormat="1" ht="36" customHeight="1" x14ac:dyDescent="0.2">
      <c r="A91" s="20">
        <f t="shared" si="19"/>
        <v>79</v>
      </c>
      <c r="B91" s="59" t="s">
        <v>206</v>
      </c>
      <c r="C91" s="59" t="s">
        <v>97</v>
      </c>
      <c r="D91" s="59" t="s">
        <v>22</v>
      </c>
      <c r="E91" s="59" t="s">
        <v>100</v>
      </c>
      <c r="F91" s="21">
        <v>16500</v>
      </c>
      <c r="G91" s="22">
        <v>0</v>
      </c>
      <c r="H91" s="21">
        <v>16500</v>
      </c>
      <c r="I91" s="21">
        <f t="shared" si="17"/>
        <v>473.55</v>
      </c>
      <c r="J91" s="22">
        <v>0</v>
      </c>
      <c r="K91" s="21">
        <f t="shared" si="18"/>
        <v>501.6</v>
      </c>
      <c r="L91" s="22">
        <v>25</v>
      </c>
      <c r="M91" s="21">
        <f t="shared" si="22"/>
        <v>1000.1500000000001</v>
      </c>
      <c r="N91" s="23">
        <f t="shared" si="16"/>
        <v>15499.85</v>
      </c>
    </row>
    <row r="92" spans="1:14" s="15" customFormat="1" ht="36" customHeight="1" x14ac:dyDescent="0.2">
      <c r="A92" s="20">
        <f t="shared" si="19"/>
        <v>80</v>
      </c>
      <c r="B92" s="59" t="s">
        <v>56</v>
      </c>
      <c r="C92" s="59" t="s">
        <v>97</v>
      </c>
      <c r="D92" s="59" t="s">
        <v>22</v>
      </c>
      <c r="E92" s="59" t="s">
        <v>100</v>
      </c>
      <c r="F92" s="21">
        <v>16500</v>
      </c>
      <c r="G92" s="22">
        <v>0</v>
      </c>
      <c r="H92" s="21">
        <v>16500</v>
      </c>
      <c r="I92" s="21">
        <f t="shared" si="17"/>
        <v>473.55</v>
      </c>
      <c r="J92" s="22">
        <v>0</v>
      </c>
      <c r="K92" s="21">
        <f t="shared" si="18"/>
        <v>501.6</v>
      </c>
      <c r="L92" s="22">
        <v>25</v>
      </c>
      <c r="M92" s="21">
        <f t="shared" si="22"/>
        <v>1000.1500000000001</v>
      </c>
      <c r="N92" s="23">
        <f t="shared" si="16"/>
        <v>15499.85</v>
      </c>
    </row>
    <row r="93" spans="1:14" s="15" customFormat="1" ht="36" customHeight="1" x14ac:dyDescent="0.2">
      <c r="A93" s="20">
        <f t="shared" si="19"/>
        <v>81</v>
      </c>
      <c r="B93" s="59" t="s">
        <v>57</v>
      </c>
      <c r="C93" s="59" t="s">
        <v>97</v>
      </c>
      <c r="D93" s="59" t="s">
        <v>22</v>
      </c>
      <c r="E93" s="59" t="s">
        <v>100</v>
      </c>
      <c r="F93" s="21">
        <v>16500</v>
      </c>
      <c r="G93" s="22">
        <v>0</v>
      </c>
      <c r="H93" s="21">
        <v>16500</v>
      </c>
      <c r="I93" s="21">
        <f t="shared" si="17"/>
        <v>473.55</v>
      </c>
      <c r="J93" s="22">
        <v>0</v>
      </c>
      <c r="K93" s="21">
        <f t="shared" si="18"/>
        <v>501.6</v>
      </c>
      <c r="L93" s="22">
        <v>25</v>
      </c>
      <c r="M93" s="21">
        <f t="shared" si="22"/>
        <v>1000.1500000000001</v>
      </c>
      <c r="N93" s="23">
        <f t="shared" si="16"/>
        <v>15499.85</v>
      </c>
    </row>
    <row r="94" spans="1:14" s="15" customFormat="1" ht="36" customHeight="1" x14ac:dyDescent="0.2">
      <c r="A94" s="20">
        <f t="shared" si="19"/>
        <v>82</v>
      </c>
      <c r="B94" s="59" t="s">
        <v>59</v>
      </c>
      <c r="C94" s="59" t="s">
        <v>97</v>
      </c>
      <c r="D94" s="59" t="s">
        <v>11</v>
      </c>
      <c r="E94" s="59" t="s">
        <v>100</v>
      </c>
      <c r="F94" s="21">
        <v>22000</v>
      </c>
      <c r="G94" s="22">
        <v>0</v>
      </c>
      <c r="H94" s="21">
        <v>22000</v>
      </c>
      <c r="I94" s="21">
        <f t="shared" si="17"/>
        <v>631.4</v>
      </c>
      <c r="J94" s="22">
        <v>0</v>
      </c>
      <c r="K94" s="21">
        <f t="shared" si="18"/>
        <v>668.8</v>
      </c>
      <c r="L94" s="22">
        <v>25</v>
      </c>
      <c r="M94" s="21">
        <f t="shared" si="22"/>
        <v>1325.1999999999998</v>
      </c>
      <c r="N94" s="23">
        <f t="shared" si="16"/>
        <v>20674.8</v>
      </c>
    </row>
    <row r="95" spans="1:14" s="15" customFormat="1" ht="36" customHeight="1" x14ac:dyDescent="0.2">
      <c r="A95" s="20">
        <f t="shared" si="19"/>
        <v>83</v>
      </c>
      <c r="B95" s="59" t="s">
        <v>65</v>
      </c>
      <c r="C95" s="59" t="s">
        <v>97</v>
      </c>
      <c r="D95" s="59" t="s">
        <v>11</v>
      </c>
      <c r="E95" s="59" t="s">
        <v>100</v>
      </c>
      <c r="F95" s="21">
        <v>22000</v>
      </c>
      <c r="G95" s="22">
        <v>0</v>
      </c>
      <c r="H95" s="21">
        <v>22000</v>
      </c>
      <c r="I95" s="21">
        <f t="shared" si="17"/>
        <v>631.4</v>
      </c>
      <c r="J95" s="22">
        <v>0</v>
      </c>
      <c r="K95" s="21">
        <f t="shared" si="18"/>
        <v>668.8</v>
      </c>
      <c r="L95" s="22">
        <v>25</v>
      </c>
      <c r="M95" s="21">
        <f t="shared" si="22"/>
        <v>1325.1999999999998</v>
      </c>
      <c r="N95" s="23">
        <f t="shared" si="16"/>
        <v>20674.8</v>
      </c>
    </row>
    <row r="96" spans="1:14" s="15" customFormat="1" ht="36" customHeight="1" x14ac:dyDescent="0.2">
      <c r="A96" s="20">
        <f t="shared" si="19"/>
        <v>84</v>
      </c>
      <c r="B96" s="59" t="s">
        <v>220</v>
      </c>
      <c r="C96" s="59" t="s">
        <v>97</v>
      </c>
      <c r="D96" s="59" t="s">
        <v>69</v>
      </c>
      <c r="E96" s="59" t="s">
        <v>98</v>
      </c>
      <c r="F96" s="21">
        <v>45000</v>
      </c>
      <c r="G96" s="22">
        <v>0</v>
      </c>
      <c r="H96" s="21">
        <v>45000</v>
      </c>
      <c r="I96" s="21">
        <f t="shared" si="17"/>
        <v>1291.5</v>
      </c>
      <c r="J96" s="21">
        <v>1148.33</v>
      </c>
      <c r="K96" s="21">
        <f t="shared" si="18"/>
        <v>1368</v>
      </c>
      <c r="L96" s="22">
        <v>25</v>
      </c>
      <c r="M96" s="21">
        <f t="shared" si="22"/>
        <v>3832.83</v>
      </c>
      <c r="N96" s="23">
        <f t="shared" si="16"/>
        <v>41167.17</v>
      </c>
    </row>
    <row r="97" spans="1:14" s="15" customFormat="1" ht="36" customHeight="1" x14ac:dyDescent="0.2">
      <c r="A97" s="20">
        <f t="shared" si="19"/>
        <v>85</v>
      </c>
      <c r="B97" s="59" t="s">
        <v>72</v>
      </c>
      <c r="C97" s="59" t="s">
        <v>97</v>
      </c>
      <c r="D97" s="59" t="s">
        <v>22</v>
      </c>
      <c r="E97" s="59" t="s">
        <v>100</v>
      </c>
      <c r="F97" s="21">
        <v>16500</v>
      </c>
      <c r="G97" s="22">
        <v>0</v>
      </c>
      <c r="H97" s="21">
        <v>16500</v>
      </c>
      <c r="I97" s="21">
        <f t="shared" si="17"/>
        <v>473.55</v>
      </c>
      <c r="J97" s="22">
        <v>0</v>
      </c>
      <c r="K97" s="21">
        <f t="shared" si="18"/>
        <v>501.6</v>
      </c>
      <c r="L97" s="22">
        <v>25</v>
      </c>
      <c r="M97" s="21">
        <f t="shared" si="22"/>
        <v>1000.1500000000001</v>
      </c>
      <c r="N97" s="23">
        <f t="shared" si="16"/>
        <v>15499.85</v>
      </c>
    </row>
    <row r="98" spans="1:14" s="15" customFormat="1" ht="36" customHeight="1" x14ac:dyDescent="0.2">
      <c r="A98" s="20">
        <f t="shared" si="19"/>
        <v>86</v>
      </c>
      <c r="B98" s="59" t="s">
        <v>73</v>
      </c>
      <c r="C98" s="59" t="s">
        <v>97</v>
      </c>
      <c r="D98" s="59" t="s">
        <v>256</v>
      </c>
      <c r="E98" s="59" t="s">
        <v>100</v>
      </c>
      <c r="F98" s="21">
        <v>17500</v>
      </c>
      <c r="G98" s="22">
        <v>0</v>
      </c>
      <c r="H98" s="21">
        <v>17500</v>
      </c>
      <c r="I98" s="21">
        <f t="shared" si="17"/>
        <v>502.25</v>
      </c>
      <c r="J98" s="22">
        <v>0</v>
      </c>
      <c r="K98" s="21">
        <f t="shared" si="18"/>
        <v>532</v>
      </c>
      <c r="L98" s="22">
        <v>25</v>
      </c>
      <c r="M98" s="21">
        <f t="shared" si="22"/>
        <v>1059.25</v>
      </c>
      <c r="N98" s="23">
        <f t="shared" ref="N98:N143" si="25">H98-M98</f>
        <v>16440.75</v>
      </c>
    </row>
    <row r="99" spans="1:14" s="15" customFormat="1" ht="30" customHeight="1" x14ac:dyDescent="0.2">
      <c r="A99" s="20">
        <f t="shared" si="19"/>
        <v>87</v>
      </c>
      <c r="B99" s="59" t="s">
        <v>123</v>
      </c>
      <c r="C99" s="59" t="s">
        <v>97</v>
      </c>
      <c r="D99" s="59" t="s">
        <v>257</v>
      </c>
      <c r="E99" s="59" t="s">
        <v>100</v>
      </c>
      <c r="F99" s="21">
        <v>22000</v>
      </c>
      <c r="G99" s="22">
        <v>0</v>
      </c>
      <c r="H99" s="21">
        <v>22000</v>
      </c>
      <c r="I99" s="21">
        <f t="shared" si="17"/>
        <v>631.4</v>
      </c>
      <c r="J99" s="22">
        <v>0</v>
      </c>
      <c r="K99" s="21">
        <f t="shared" si="18"/>
        <v>668.8</v>
      </c>
      <c r="L99" s="22">
        <v>25</v>
      </c>
      <c r="M99" s="21">
        <f t="shared" si="22"/>
        <v>1325.1999999999998</v>
      </c>
      <c r="N99" s="23">
        <f t="shared" si="25"/>
        <v>20674.8</v>
      </c>
    </row>
    <row r="100" spans="1:14" s="15" customFormat="1" ht="30" customHeight="1" x14ac:dyDescent="0.2">
      <c r="A100" s="20">
        <f t="shared" si="19"/>
        <v>88</v>
      </c>
      <c r="B100" s="59" t="s">
        <v>127</v>
      </c>
      <c r="C100" s="59" t="s">
        <v>97</v>
      </c>
      <c r="D100" s="59" t="s">
        <v>22</v>
      </c>
      <c r="E100" s="59" t="s">
        <v>100</v>
      </c>
      <c r="F100" s="21">
        <v>16500</v>
      </c>
      <c r="G100" s="22">
        <v>0</v>
      </c>
      <c r="H100" s="21">
        <v>16500</v>
      </c>
      <c r="I100" s="21">
        <f t="shared" si="17"/>
        <v>473.55</v>
      </c>
      <c r="J100" s="22">
        <v>0</v>
      </c>
      <c r="K100" s="21">
        <f t="shared" si="18"/>
        <v>501.6</v>
      </c>
      <c r="L100" s="22">
        <v>25</v>
      </c>
      <c r="M100" s="21">
        <f t="shared" si="22"/>
        <v>1000.1500000000001</v>
      </c>
      <c r="N100" s="23">
        <f t="shared" si="25"/>
        <v>15499.85</v>
      </c>
    </row>
    <row r="101" spans="1:14" s="15" customFormat="1" ht="36" customHeight="1" x14ac:dyDescent="0.2">
      <c r="A101" s="20">
        <f t="shared" si="19"/>
        <v>89</v>
      </c>
      <c r="B101" s="59" t="s">
        <v>129</v>
      </c>
      <c r="C101" s="59" t="s">
        <v>97</v>
      </c>
      <c r="D101" s="59" t="s">
        <v>130</v>
      </c>
      <c r="E101" s="59" t="s">
        <v>100</v>
      </c>
      <c r="F101" s="21">
        <v>22000</v>
      </c>
      <c r="G101" s="22">
        <v>0</v>
      </c>
      <c r="H101" s="21">
        <v>22000</v>
      </c>
      <c r="I101" s="21">
        <f t="shared" si="17"/>
        <v>631.4</v>
      </c>
      <c r="J101" s="22">
        <v>0</v>
      </c>
      <c r="K101" s="21">
        <f t="shared" si="18"/>
        <v>668.8</v>
      </c>
      <c r="L101" s="22">
        <v>25</v>
      </c>
      <c r="M101" s="21">
        <f t="shared" si="22"/>
        <v>1325.1999999999998</v>
      </c>
      <c r="N101" s="23">
        <f t="shared" si="25"/>
        <v>20674.8</v>
      </c>
    </row>
    <row r="102" spans="1:14" s="15" customFormat="1" ht="36" customHeight="1" x14ac:dyDescent="0.2">
      <c r="A102" s="20">
        <f t="shared" si="19"/>
        <v>90</v>
      </c>
      <c r="B102" s="59" t="s">
        <v>213</v>
      </c>
      <c r="C102" s="59" t="s">
        <v>97</v>
      </c>
      <c r="D102" s="59" t="s">
        <v>22</v>
      </c>
      <c r="E102" s="59" t="s">
        <v>98</v>
      </c>
      <c r="F102" s="21">
        <v>16500</v>
      </c>
      <c r="G102" s="22">
        <v>0</v>
      </c>
      <c r="H102" s="21">
        <v>16500</v>
      </c>
      <c r="I102" s="21">
        <f t="shared" si="17"/>
        <v>473.55</v>
      </c>
      <c r="J102" s="22">
        <v>0</v>
      </c>
      <c r="K102" s="21">
        <f t="shared" si="18"/>
        <v>501.6</v>
      </c>
      <c r="L102" s="22">
        <v>25</v>
      </c>
      <c r="M102" s="21">
        <f t="shared" si="22"/>
        <v>1000.1500000000001</v>
      </c>
      <c r="N102" s="23">
        <f t="shared" si="25"/>
        <v>15499.85</v>
      </c>
    </row>
    <row r="103" spans="1:14" s="15" customFormat="1" ht="36" customHeight="1" x14ac:dyDescent="0.2">
      <c r="A103" s="20">
        <f t="shared" si="19"/>
        <v>91</v>
      </c>
      <c r="B103" s="59" t="s">
        <v>215</v>
      </c>
      <c r="C103" s="59" t="s">
        <v>97</v>
      </c>
      <c r="D103" s="59" t="s">
        <v>22</v>
      </c>
      <c r="E103" s="59" t="s">
        <v>98</v>
      </c>
      <c r="F103" s="21">
        <v>16500</v>
      </c>
      <c r="G103" s="22">
        <v>0</v>
      </c>
      <c r="H103" s="21">
        <v>16500</v>
      </c>
      <c r="I103" s="21">
        <f t="shared" si="17"/>
        <v>473.55</v>
      </c>
      <c r="J103" s="22">
        <v>0</v>
      </c>
      <c r="K103" s="21">
        <f t="shared" si="18"/>
        <v>501.6</v>
      </c>
      <c r="L103" s="22">
        <v>25</v>
      </c>
      <c r="M103" s="21">
        <f t="shared" ref="M103" si="26">I103+J103+K103+L103</f>
        <v>1000.1500000000001</v>
      </c>
      <c r="N103" s="23">
        <f t="shared" ref="N103" si="27">H103-M103</f>
        <v>15499.85</v>
      </c>
    </row>
    <row r="104" spans="1:14" s="15" customFormat="1" ht="36" customHeight="1" x14ac:dyDescent="0.2">
      <c r="A104" s="20">
        <f t="shared" si="19"/>
        <v>92</v>
      </c>
      <c r="B104" s="59" t="s">
        <v>218</v>
      </c>
      <c r="C104" s="59" t="s">
        <v>97</v>
      </c>
      <c r="D104" s="59" t="s">
        <v>22</v>
      </c>
      <c r="E104" s="59" t="s">
        <v>98</v>
      </c>
      <c r="F104" s="21">
        <v>16500</v>
      </c>
      <c r="G104" s="22">
        <v>0</v>
      </c>
      <c r="H104" s="21">
        <v>16500</v>
      </c>
      <c r="I104" s="21">
        <f t="shared" si="17"/>
        <v>473.55</v>
      </c>
      <c r="J104" s="22">
        <v>0</v>
      </c>
      <c r="K104" s="21">
        <f t="shared" si="18"/>
        <v>501.6</v>
      </c>
      <c r="L104" s="22">
        <v>25</v>
      </c>
      <c r="M104" s="21">
        <f t="shared" ref="M104" si="28">I104+J104+K104+L104</f>
        <v>1000.1500000000001</v>
      </c>
      <c r="N104" s="23">
        <f t="shared" ref="N104" si="29">H104-M104</f>
        <v>15499.85</v>
      </c>
    </row>
    <row r="105" spans="1:14" s="15" customFormat="1" ht="36" customHeight="1" x14ac:dyDescent="0.2">
      <c r="A105" s="20">
        <f t="shared" si="19"/>
        <v>93</v>
      </c>
      <c r="B105" s="59" t="s">
        <v>227</v>
      </c>
      <c r="C105" s="59" t="s">
        <v>97</v>
      </c>
      <c r="D105" s="59" t="s">
        <v>228</v>
      </c>
      <c r="E105" s="59" t="s">
        <v>98</v>
      </c>
      <c r="F105" s="21">
        <v>20000</v>
      </c>
      <c r="G105" s="22">
        <v>0</v>
      </c>
      <c r="H105" s="21">
        <v>20000</v>
      </c>
      <c r="I105" s="21">
        <f t="shared" si="17"/>
        <v>574</v>
      </c>
      <c r="J105" s="22">
        <v>0</v>
      </c>
      <c r="K105" s="21">
        <f t="shared" si="18"/>
        <v>608</v>
      </c>
      <c r="L105" s="22">
        <v>25</v>
      </c>
      <c r="M105" s="21">
        <f t="shared" ref="M105" si="30">I105+J105+K105+L105</f>
        <v>1207</v>
      </c>
      <c r="N105" s="23">
        <f t="shared" ref="N105" si="31">H105-M105</f>
        <v>18793</v>
      </c>
    </row>
    <row r="106" spans="1:14" s="15" customFormat="1" ht="36" customHeight="1" x14ac:dyDescent="0.2">
      <c r="A106" s="20">
        <f t="shared" si="19"/>
        <v>94</v>
      </c>
      <c r="B106" s="59" t="s">
        <v>230</v>
      </c>
      <c r="C106" s="59" t="s">
        <v>97</v>
      </c>
      <c r="D106" s="59" t="s">
        <v>231</v>
      </c>
      <c r="E106" s="59" t="s">
        <v>98</v>
      </c>
      <c r="F106" s="21">
        <v>15000</v>
      </c>
      <c r="G106" s="22">
        <v>0</v>
      </c>
      <c r="H106" s="21">
        <v>15000</v>
      </c>
      <c r="I106" s="21">
        <f t="shared" si="17"/>
        <v>430.5</v>
      </c>
      <c r="J106" s="22">
        <v>0</v>
      </c>
      <c r="K106" s="21">
        <f t="shared" si="18"/>
        <v>456</v>
      </c>
      <c r="L106" s="22">
        <v>25</v>
      </c>
      <c r="M106" s="21">
        <f t="shared" ref="M106" si="32">I106+J106+K106+L106</f>
        <v>911.5</v>
      </c>
      <c r="N106" s="23">
        <f t="shared" ref="N106" si="33">H106-M106</f>
        <v>14088.5</v>
      </c>
    </row>
    <row r="107" spans="1:14" s="15" customFormat="1" ht="36" customHeight="1" x14ac:dyDescent="0.2">
      <c r="A107" s="20">
        <f t="shared" si="19"/>
        <v>95</v>
      </c>
      <c r="B107" s="59" t="s">
        <v>131</v>
      </c>
      <c r="C107" s="59" t="s">
        <v>97</v>
      </c>
      <c r="D107" s="59" t="s">
        <v>61</v>
      </c>
      <c r="E107" s="59" t="s">
        <v>98</v>
      </c>
      <c r="F107" s="21">
        <v>35000</v>
      </c>
      <c r="G107" s="22">
        <v>0</v>
      </c>
      <c r="H107" s="21">
        <v>35000</v>
      </c>
      <c r="I107" s="21">
        <f t="shared" si="17"/>
        <v>1004.5</v>
      </c>
      <c r="J107" s="21">
        <v>0</v>
      </c>
      <c r="K107" s="21">
        <f t="shared" si="18"/>
        <v>1064</v>
      </c>
      <c r="L107" s="22">
        <v>25</v>
      </c>
      <c r="M107" s="21">
        <f t="shared" si="22"/>
        <v>2093.5</v>
      </c>
      <c r="N107" s="23">
        <f t="shared" si="25"/>
        <v>32906.5</v>
      </c>
    </row>
    <row r="108" spans="1:14" s="15" customFormat="1" ht="36" customHeight="1" x14ac:dyDescent="0.2">
      <c r="A108" s="20">
        <f t="shared" si="19"/>
        <v>96</v>
      </c>
      <c r="B108" s="59" t="s">
        <v>217</v>
      </c>
      <c r="C108" s="59" t="s">
        <v>97</v>
      </c>
      <c r="D108" s="59" t="s">
        <v>61</v>
      </c>
      <c r="E108" s="59" t="s">
        <v>98</v>
      </c>
      <c r="F108" s="21">
        <v>16500</v>
      </c>
      <c r="G108" s="22">
        <v>0</v>
      </c>
      <c r="H108" s="21">
        <v>16500</v>
      </c>
      <c r="I108" s="21">
        <f t="shared" si="17"/>
        <v>473.55</v>
      </c>
      <c r="J108" s="21">
        <v>0</v>
      </c>
      <c r="K108" s="21">
        <f t="shared" si="18"/>
        <v>501.6</v>
      </c>
      <c r="L108" s="22">
        <v>25</v>
      </c>
      <c r="M108" s="21">
        <f t="shared" ref="M108:M109" si="34">I108+J108+K108+L108</f>
        <v>1000.1500000000001</v>
      </c>
      <c r="N108" s="23">
        <f t="shared" ref="N108:N109" si="35">H108-M108</f>
        <v>15499.85</v>
      </c>
    </row>
    <row r="109" spans="1:14" s="15" customFormat="1" ht="36" customHeight="1" x14ac:dyDescent="0.2">
      <c r="A109" s="20">
        <f t="shared" si="19"/>
        <v>97</v>
      </c>
      <c r="B109" s="59" t="s">
        <v>268</v>
      </c>
      <c r="C109" s="59" t="s">
        <v>97</v>
      </c>
      <c r="D109" s="59" t="s">
        <v>22</v>
      </c>
      <c r="E109" s="59" t="s">
        <v>98</v>
      </c>
      <c r="F109" s="21">
        <v>16500</v>
      </c>
      <c r="G109" s="22">
        <v>0</v>
      </c>
      <c r="H109" s="21">
        <v>16500</v>
      </c>
      <c r="I109" s="21">
        <f t="shared" si="17"/>
        <v>473.55</v>
      </c>
      <c r="J109" s="22">
        <v>0</v>
      </c>
      <c r="K109" s="21">
        <f t="shared" si="18"/>
        <v>501.6</v>
      </c>
      <c r="L109" s="22">
        <v>25</v>
      </c>
      <c r="M109" s="21">
        <f t="shared" si="34"/>
        <v>1000.1500000000001</v>
      </c>
      <c r="N109" s="23">
        <f t="shared" si="35"/>
        <v>15499.85</v>
      </c>
    </row>
    <row r="110" spans="1:14" s="15" customFormat="1" ht="36" customHeight="1" x14ac:dyDescent="0.2">
      <c r="A110" s="20">
        <f t="shared" si="19"/>
        <v>98</v>
      </c>
      <c r="B110" s="59" t="s">
        <v>269</v>
      </c>
      <c r="C110" s="59" t="s">
        <v>97</v>
      </c>
      <c r="D110" s="59" t="s">
        <v>270</v>
      </c>
      <c r="E110" s="59" t="s">
        <v>98</v>
      </c>
      <c r="F110" s="21">
        <v>35000</v>
      </c>
      <c r="G110" s="22">
        <v>0</v>
      </c>
      <c r="H110" s="21">
        <v>35000</v>
      </c>
      <c r="I110" s="21">
        <f t="shared" si="17"/>
        <v>1004.5</v>
      </c>
      <c r="J110" s="21">
        <v>0</v>
      </c>
      <c r="K110" s="21">
        <f t="shared" si="18"/>
        <v>1064</v>
      </c>
      <c r="L110" s="21">
        <v>25</v>
      </c>
      <c r="M110" s="21">
        <f t="shared" ref="M110" si="36">I110+J110+K110+L110</f>
        <v>2093.5</v>
      </c>
      <c r="N110" s="23">
        <f t="shared" ref="N110" si="37">H110-M110</f>
        <v>32906.5</v>
      </c>
    </row>
    <row r="111" spans="1:14" s="15" customFormat="1" ht="36" customHeight="1" x14ac:dyDescent="0.2">
      <c r="A111" s="20">
        <f t="shared" si="19"/>
        <v>99</v>
      </c>
      <c r="B111" s="59" t="s">
        <v>40</v>
      </c>
      <c r="C111" s="59" t="s">
        <v>106</v>
      </c>
      <c r="D111" s="59" t="s">
        <v>17</v>
      </c>
      <c r="E111" s="59" t="s">
        <v>98</v>
      </c>
      <c r="F111" s="21">
        <v>35000</v>
      </c>
      <c r="G111" s="22">
        <v>0</v>
      </c>
      <c r="H111" s="21">
        <v>35000</v>
      </c>
      <c r="I111" s="21">
        <f t="shared" si="17"/>
        <v>1004.5</v>
      </c>
      <c r="J111" s="21">
        <v>0</v>
      </c>
      <c r="K111" s="21">
        <f t="shared" si="18"/>
        <v>1064</v>
      </c>
      <c r="L111" s="22">
        <v>25</v>
      </c>
      <c r="M111" s="21">
        <f t="shared" si="22"/>
        <v>2093.5</v>
      </c>
      <c r="N111" s="23">
        <f t="shared" si="25"/>
        <v>32906.5</v>
      </c>
    </row>
    <row r="112" spans="1:14" s="15" customFormat="1" ht="36" customHeight="1" x14ac:dyDescent="0.2">
      <c r="A112" s="20">
        <f t="shared" si="19"/>
        <v>100</v>
      </c>
      <c r="B112" s="59" t="s">
        <v>43</v>
      </c>
      <c r="C112" s="59" t="s">
        <v>106</v>
      </c>
      <c r="D112" s="59" t="s">
        <v>118</v>
      </c>
      <c r="E112" s="59" t="s">
        <v>98</v>
      </c>
      <c r="F112" s="21">
        <v>70000</v>
      </c>
      <c r="G112" s="22">
        <v>0</v>
      </c>
      <c r="H112" s="21">
        <v>70000</v>
      </c>
      <c r="I112" s="21">
        <f t="shared" si="17"/>
        <v>2009</v>
      </c>
      <c r="J112" s="21">
        <v>5368.48</v>
      </c>
      <c r="K112" s="21">
        <f t="shared" si="18"/>
        <v>2128</v>
      </c>
      <c r="L112" s="22">
        <v>25</v>
      </c>
      <c r="M112" s="21">
        <f t="shared" si="22"/>
        <v>9530.48</v>
      </c>
      <c r="N112" s="23">
        <f t="shared" si="25"/>
        <v>60469.520000000004</v>
      </c>
    </row>
    <row r="113" spans="1:14" s="15" customFormat="1" ht="36" customHeight="1" x14ac:dyDescent="0.2">
      <c r="A113" s="20">
        <f t="shared" si="19"/>
        <v>101</v>
      </c>
      <c r="B113" s="59" t="s">
        <v>219</v>
      </c>
      <c r="C113" s="59" t="s">
        <v>106</v>
      </c>
      <c r="D113" s="59" t="s">
        <v>118</v>
      </c>
      <c r="E113" s="59" t="s">
        <v>98</v>
      </c>
      <c r="F113" s="21">
        <v>45000</v>
      </c>
      <c r="G113" s="22">
        <v>0</v>
      </c>
      <c r="H113" s="21">
        <v>45000</v>
      </c>
      <c r="I113" s="21">
        <f t="shared" si="17"/>
        <v>1291.5</v>
      </c>
      <c r="J113" s="21">
        <v>969.81</v>
      </c>
      <c r="K113" s="21">
        <f t="shared" si="18"/>
        <v>1368</v>
      </c>
      <c r="L113" s="22">
        <v>1215.1199999999999</v>
      </c>
      <c r="M113" s="21">
        <f t="shared" ref="M113" si="38">I113+J113+K113+L113</f>
        <v>4844.43</v>
      </c>
      <c r="N113" s="23">
        <f t="shared" ref="N113" si="39">H113-M113</f>
        <v>40155.57</v>
      </c>
    </row>
    <row r="114" spans="1:14" s="15" customFormat="1" ht="36" customHeight="1" x14ac:dyDescent="0.2">
      <c r="A114" s="20">
        <f t="shared" si="19"/>
        <v>102</v>
      </c>
      <c r="B114" s="59" t="s">
        <v>160</v>
      </c>
      <c r="C114" s="59" t="s">
        <v>106</v>
      </c>
      <c r="D114" s="59" t="s">
        <v>235</v>
      </c>
      <c r="E114" s="59" t="s">
        <v>98</v>
      </c>
      <c r="F114" s="21">
        <v>60000</v>
      </c>
      <c r="G114" s="22">
        <v>0</v>
      </c>
      <c r="H114" s="21">
        <v>60000</v>
      </c>
      <c r="I114" s="21">
        <f t="shared" si="17"/>
        <v>1722</v>
      </c>
      <c r="J114" s="21">
        <v>3486.68</v>
      </c>
      <c r="K114" s="21">
        <f t="shared" si="18"/>
        <v>1824</v>
      </c>
      <c r="L114" s="22">
        <v>25</v>
      </c>
      <c r="M114" s="21">
        <f t="shared" ref="M114" si="40">I114+J114+K114+L114</f>
        <v>7057.68</v>
      </c>
      <c r="N114" s="23">
        <f t="shared" ref="N114" si="41">H114-M114</f>
        <v>52942.32</v>
      </c>
    </row>
    <row r="115" spans="1:14" s="15" customFormat="1" ht="36" customHeight="1" x14ac:dyDescent="0.2">
      <c r="A115" s="20">
        <f t="shared" si="19"/>
        <v>103</v>
      </c>
      <c r="B115" s="59" t="s">
        <v>46</v>
      </c>
      <c r="C115" s="59" t="s">
        <v>106</v>
      </c>
      <c r="D115" s="59" t="s">
        <v>47</v>
      </c>
      <c r="E115" s="59" t="s">
        <v>95</v>
      </c>
      <c r="F115" s="21">
        <v>60000</v>
      </c>
      <c r="G115" s="22">
        <v>0</v>
      </c>
      <c r="H115" s="21">
        <v>60000</v>
      </c>
      <c r="I115" s="21">
        <f t="shared" si="17"/>
        <v>1722</v>
      </c>
      <c r="J115" s="21">
        <v>3010.63</v>
      </c>
      <c r="K115" s="21">
        <f t="shared" si="18"/>
        <v>1824</v>
      </c>
      <c r="L115" s="21">
        <v>2405.2399999999998</v>
      </c>
      <c r="M115" s="21">
        <f t="shared" si="22"/>
        <v>8961.869999999999</v>
      </c>
      <c r="N115" s="23">
        <f t="shared" si="25"/>
        <v>51038.130000000005</v>
      </c>
    </row>
    <row r="116" spans="1:14" s="15" customFormat="1" ht="36" customHeight="1" x14ac:dyDescent="0.2">
      <c r="A116" s="20">
        <f t="shared" si="19"/>
        <v>104</v>
      </c>
      <c r="B116" s="59" t="s">
        <v>229</v>
      </c>
      <c r="C116" s="59" t="s">
        <v>106</v>
      </c>
      <c r="D116" s="59" t="s">
        <v>47</v>
      </c>
      <c r="E116" s="59" t="s">
        <v>98</v>
      </c>
      <c r="F116" s="21">
        <v>45000</v>
      </c>
      <c r="G116" s="22">
        <v>0</v>
      </c>
      <c r="H116" s="21">
        <v>45000</v>
      </c>
      <c r="I116" s="21">
        <f t="shared" si="17"/>
        <v>1291.5</v>
      </c>
      <c r="J116" s="21">
        <v>1148.33</v>
      </c>
      <c r="K116" s="21">
        <f t="shared" si="18"/>
        <v>1368</v>
      </c>
      <c r="L116" s="21">
        <v>25</v>
      </c>
      <c r="M116" s="21">
        <f t="shared" ref="M116" si="42">I116+J116+K116+L116</f>
        <v>3832.83</v>
      </c>
      <c r="N116" s="23">
        <f t="shared" ref="N116" si="43">H116-M116</f>
        <v>41167.17</v>
      </c>
    </row>
    <row r="117" spans="1:14" s="15" customFormat="1" ht="36" customHeight="1" x14ac:dyDescent="0.2">
      <c r="A117" s="20">
        <f t="shared" si="19"/>
        <v>105</v>
      </c>
      <c r="B117" s="59" t="s">
        <v>221</v>
      </c>
      <c r="C117" s="59" t="s">
        <v>106</v>
      </c>
      <c r="D117" s="59" t="s">
        <v>223</v>
      </c>
      <c r="E117" s="59" t="s">
        <v>98</v>
      </c>
      <c r="F117" s="21">
        <v>150000</v>
      </c>
      <c r="G117" s="22">
        <v>0</v>
      </c>
      <c r="H117" s="21">
        <v>150000</v>
      </c>
      <c r="I117" s="21">
        <f t="shared" si="17"/>
        <v>4305</v>
      </c>
      <c r="J117" s="21">
        <v>23981.99</v>
      </c>
      <c r="K117" s="21">
        <v>4098.53</v>
      </c>
      <c r="L117" s="22">
        <v>25</v>
      </c>
      <c r="M117" s="21">
        <f t="shared" si="22"/>
        <v>32410.52</v>
      </c>
      <c r="N117" s="23">
        <f t="shared" si="25"/>
        <v>117589.48</v>
      </c>
    </row>
    <row r="118" spans="1:14" s="15" customFormat="1" ht="36" customHeight="1" x14ac:dyDescent="0.2">
      <c r="A118" s="20">
        <f t="shared" si="19"/>
        <v>106</v>
      </c>
      <c r="B118" s="59" t="s">
        <v>200</v>
      </c>
      <c r="C118" s="59" t="s">
        <v>106</v>
      </c>
      <c r="D118" s="59" t="s">
        <v>51</v>
      </c>
      <c r="E118" s="59" t="s">
        <v>95</v>
      </c>
      <c r="F118" s="21">
        <v>125000</v>
      </c>
      <c r="G118" s="22">
        <v>0</v>
      </c>
      <c r="H118" s="21">
        <v>125000</v>
      </c>
      <c r="I118" s="21">
        <f t="shared" si="17"/>
        <v>3587.5</v>
      </c>
      <c r="J118" s="21">
        <v>17985.990000000002</v>
      </c>
      <c r="K118" s="21">
        <f t="shared" si="18"/>
        <v>3800</v>
      </c>
      <c r="L118" s="22">
        <v>25</v>
      </c>
      <c r="M118" s="21">
        <f t="shared" si="22"/>
        <v>25398.49</v>
      </c>
      <c r="N118" s="23">
        <f>H118-M118</f>
        <v>99601.51</v>
      </c>
    </row>
    <row r="119" spans="1:14" s="15" customFormat="1" ht="36" customHeight="1" x14ac:dyDescent="0.2">
      <c r="A119" s="20">
        <f t="shared" si="19"/>
        <v>107</v>
      </c>
      <c r="B119" s="59" t="s">
        <v>50</v>
      </c>
      <c r="C119" s="59" t="s">
        <v>106</v>
      </c>
      <c r="D119" s="59" t="s">
        <v>51</v>
      </c>
      <c r="E119" s="59" t="s">
        <v>98</v>
      </c>
      <c r="F119" s="21">
        <v>60000</v>
      </c>
      <c r="G119" s="22">
        <v>0</v>
      </c>
      <c r="H119" s="21">
        <v>60000</v>
      </c>
      <c r="I119" s="21">
        <f t="shared" si="17"/>
        <v>1722</v>
      </c>
      <c r="J119" s="21">
        <v>3486.68</v>
      </c>
      <c r="K119" s="21">
        <f t="shared" si="18"/>
        <v>1824</v>
      </c>
      <c r="L119" s="22">
        <v>25</v>
      </c>
      <c r="M119" s="21">
        <f t="shared" si="22"/>
        <v>7057.68</v>
      </c>
      <c r="N119" s="23">
        <f t="shared" si="25"/>
        <v>52942.32</v>
      </c>
    </row>
    <row r="120" spans="1:14" s="15" customFormat="1" ht="36" customHeight="1" x14ac:dyDescent="0.2">
      <c r="A120" s="20">
        <f t="shared" si="19"/>
        <v>108</v>
      </c>
      <c r="B120" s="59" t="s">
        <v>276</v>
      </c>
      <c r="C120" s="59" t="s">
        <v>106</v>
      </c>
      <c r="D120" s="59" t="s">
        <v>51</v>
      </c>
      <c r="E120" s="59" t="s">
        <v>182</v>
      </c>
      <c r="F120" s="21">
        <v>50000</v>
      </c>
      <c r="G120" s="22">
        <v>0</v>
      </c>
      <c r="H120" s="21">
        <v>50000</v>
      </c>
      <c r="I120" s="21">
        <f t="shared" si="17"/>
        <v>1435</v>
      </c>
      <c r="J120" s="21">
        <v>1854</v>
      </c>
      <c r="K120" s="21">
        <f t="shared" si="18"/>
        <v>1520</v>
      </c>
      <c r="L120" s="21">
        <v>1399.76</v>
      </c>
      <c r="M120" s="21">
        <f t="shared" si="22"/>
        <v>6208.76</v>
      </c>
      <c r="N120" s="23">
        <f t="shared" si="25"/>
        <v>43791.24</v>
      </c>
    </row>
    <row r="121" spans="1:14" s="15" customFormat="1" ht="36" customHeight="1" x14ac:dyDescent="0.2">
      <c r="A121" s="20">
        <f t="shared" si="19"/>
        <v>109</v>
      </c>
      <c r="B121" s="59" t="s">
        <v>13</v>
      </c>
      <c r="C121" s="59" t="s">
        <v>101</v>
      </c>
      <c r="D121" s="59" t="s">
        <v>207</v>
      </c>
      <c r="E121" s="59" t="s">
        <v>98</v>
      </c>
      <c r="F121" s="21">
        <v>45000</v>
      </c>
      <c r="G121" s="22">
        <v>0</v>
      </c>
      <c r="H121" s="21">
        <v>45000</v>
      </c>
      <c r="I121" s="21">
        <f t="shared" si="17"/>
        <v>1291.5</v>
      </c>
      <c r="J121" s="21">
        <v>1148.33</v>
      </c>
      <c r="K121" s="21">
        <f t="shared" si="18"/>
        <v>1368</v>
      </c>
      <c r="L121" s="22">
        <v>25</v>
      </c>
      <c r="M121" s="21">
        <f t="shared" si="22"/>
        <v>3832.83</v>
      </c>
      <c r="N121" s="23">
        <f t="shared" si="25"/>
        <v>41167.17</v>
      </c>
    </row>
    <row r="122" spans="1:14" s="15" customFormat="1" ht="36" customHeight="1" x14ac:dyDescent="0.2">
      <c r="A122" s="20">
        <f t="shared" si="19"/>
        <v>110</v>
      </c>
      <c r="B122" s="59" t="s">
        <v>18</v>
      </c>
      <c r="C122" s="59" t="s">
        <v>101</v>
      </c>
      <c r="D122" s="59" t="s">
        <v>222</v>
      </c>
      <c r="E122" s="59" t="s">
        <v>98</v>
      </c>
      <c r="F122" s="21">
        <v>45000</v>
      </c>
      <c r="G122" s="22">
        <v>0</v>
      </c>
      <c r="H122" s="21">
        <v>45000</v>
      </c>
      <c r="I122" s="21">
        <f t="shared" si="17"/>
        <v>1291.5</v>
      </c>
      <c r="J122" s="21">
        <v>1148.33</v>
      </c>
      <c r="K122" s="21">
        <f t="shared" si="18"/>
        <v>1368</v>
      </c>
      <c r="L122" s="22">
        <v>25</v>
      </c>
      <c r="M122" s="21">
        <f t="shared" si="22"/>
        <v>3832.83</v>
      </c>
      <c r="N122" s="23">
        <f t="shared" si="25"/>
        <v>41167.17</v>
      </c>
    </row>
    <row r="123" spans="1:14" s="15" customFormat="1" ht="36" customHeight="1" x14ac:dyDescent="0.2">
      <c r="A123" s="20">
        <f t="shared" si="19"/>
        <v>111</v>
      </c>
      <c r="B123" s="59" t="s">
        <v>196</v>
      </c>
      <c r="C123" s="59" t="s">
        <v>101</v>
      </c>
      <c r="D123" s="59" t="s">
        <v>207</v>
      </c>
      <c r="E123" s="59" t="s">
        <v>95</v>
      </c>
      <c r="F123" s="21">
        <v>45000</v>
      </c>
      <c r="G123" s="22">
        <v>0</v>
      </c>
      <c r="H123" s="21">
        <v>45000</v>
      </c>
      <c r="I123" s="21">
        <f t="shared" si="17"/>
        <v>1291.5</v>
      </c>
      <c r="J123" s="21">
        <v>969.81</v>
      </c>
      <c r="K123" s="21">
        <f t="shared" si="18"/>
        <v>1368</v>
      </c>
      <c r="L123" s="21">
        <v>1215.1199999999999</v>
      </c>
      <c r="M123" s="21">
        <f t="shared" si="22"/>
        <v>4844.43</v>
      </c>
      <c r="N123" s="23">
        <f t="shared" si="25"/>
        <v>40155.57</v>
      </c>
    </row>
    <row r="124" spans="1:14" s="15" customFormat="1" ht="36" customHeight="1" x14ac:dyDescent="0.2">
      <c r="A124" s="20">
        <f t="shared" si="19"/>
        <v>112</v>
      </c>
      <c r="B124" s="59" t="s">
        <v>25</v>
      </c>
      <c r="C124" s="59" t="s">
        <v>101</v>
      </c>
      <c r="D124" s="59" t="s">
        <v>150</v>
      </c>
      <c r="E124" s="59" t="s">
        <v>95</v>
      </c>
      <c r="F124" s="21">
        <v>60000</v>
      </c>
      <c r="G124" s="22">
        <v>0</v>
      </c>
      <c r="H124" s="21">
        <v>60000</v>
      </c>
      <c r="I124" s="21">
        <f t="shared" si="17"/>
        <v>1722</v>
      </c>
      <c r="J124" s="21">
        <v>3486.68</v>
      </c>
      <c r="K124" s="21">
        <f t="shared" si="18"/>
        <v>1824</v>
      </c>
      <c r="L124" s="21">
        <v>3281.76</v>
      </c>
      <c r="M124" s="21">
        <f t="shared" si="22"/>
        <v>10314.44</v>
      </c>
      <c r="N124" s="23">
        <f t="shared" si="25"/>
        <v>49685.56</v>
      </c>
    </row>
    <row r="125" spans="1:14" s="15" customFormat="1" ht="36" customHeight="1" x14ac:dyDescent="0.2">
      <c r="A125" s="20">
        <f t="shared" si="19"/>
        <v>113</v>
      </c>
      <c r="B125" s="59" t="s">
        <v>161</v>
      </c>
      <c r="C125" s="59" t="s">
        <v>101</v>
      </c>
      <c r="D125" s="59" t="s">
        <v>150</v>
      </c>
      <c r="E125" s="59" t="s">
        <v>98</v>
      </c>
      <c r="F125" s="21">
        <v>45000</v>
      </c>
      <c r="G125" s="22">
        <v>0</v>
      </c>
      <c r="H125" s="21">
        <v>45000</v>
      </c>
      <c r="I125" s="21">
        <f t="shared" si="17"/>
        <v>1291.5</v>
      </c>
      <c r="J125" s="21">
        <v>1148.33</v>
      </c>
      <c r="K125" s="21">
        <f t="shared" si="18"/>
        <v>1368</v>
      </c>
      <c r="L125" s="21">
        <v>25</v>
      </c>
      <c r="M125" s="21">
        <f t="shared" ref="M125" si="44">I125+J125+K125+L125</f>
        <v>3832.83</v>
      </c>
      <c r="N125" s="23">
        <f t="shared" ref="N125" si="45">H125-M125</f>
        <v>41167.17</v>
      </c>
    </row>
    <row r="126" spans="1:14" s="15" customFormat="1" ht="36" customHeight="1" x14ac:dyDescent="0.2">
      <c r="A126" s="20">
        <f t="shared" si="19"/>
        <v>114</v>
      </c>
      <c r="B126" s="59" t="s">
        <v>45</v>
      </c>
      <c r="C126" s="59" t="s">
        <v>101</v>
      </c>
      <c r="D126" s="59" t="s">
        <v>147</v>
      </c>
      <c r="E126" s="59" t="s">
        <v>95</v>
      </c>
      <c r="F126" s="21">
        <v>150000</v>
      </c>
      <c r="G126" s="22">
        <v>0</v>
      </c>
      <c r="H126" s="21">
        <v>150000</v>
      </c>
      <c r="I126" s="21">
        <f t="shared" si="17"/>
        <v>4305</v>
      </c>
      <c r="J126" s="21">
        <v>23981.99</v>
      </c>
      <c r="K126" s="21">
        <v>4098.53</v>
      </c>
      <c r="L126" s="22">
        <v>25</v>
      </c>
      <c r="M126" s="21">
        <f t="shared" si="22"/>
        <v>32410.52</v>
      </c>
      <c r="N126" s="23">
        <f t="shared" si="25"/>
        <v>117589.48</v>
      </c>
    </row>
    <row r="127" spans="1:14" s="15" customFormat="1" ht="36" customHeight="1" x14ac:dyDescent="0.2">
      <c r="A127" s="20">
        <f t="shared" si="19"/>
        <v>115</v>
      </c>
      <c r="B127" s="59" t="s">
        <v>52</v>
      </c>
      <c r="C127" s="59" t="s">
        <v>101</v>
      </c>
      <c r="D127" s="59" t="s">
        <v>53</v>
      </c>
      <c r="E127" s="59" t="s">
        <v>98</v>
      </c>
      <c r="F127" s="21">
        <v>35000</v>
      </c>
      <c r="G127" s="22">
        <v>0</v>
      </c>
      <c r="H127" s="21">
        <v>35000</v>
      </c>
      <c r="I127" s="21">
        <f t="shared" si="17"/>
        <v>1004.5</v>
      </c>
      <c r="J127" s="22">
        <v>0</v>
      </c>
      <c r="K127" s="21">
        <f t="shared" si="18"/>
        <v>1064</v>
      </c>
      <c r="L127" s="21">
        <v>2843.5</v>
      </c>
      <c r="M127" s="21">
        <f t="shared" si="22"/>
        <v>4912</v>
      </c>
      <c r="N127" s="23">
        <f t="shared" si="25"/>
        <v>30088</v>
      </c>
    </row>
    <row r="128" spans="1:14" s="15" customFormat="1" ht="36" customHeight="1" x14ac:dyDescent="0.2">
      <c r="A128" s="20">
        <f t="shared" si="19"/>
        <v>116</v>
      </c>
      <c r="B128" s="59" t="s">
        <v>60</v>
      </c>
      <c r="C128" s="59" t="s">
        <v>101</v>
      </c>
      <c r="D128" s="59" t="s">
        <v>149</v>
      </c>
      <c r="E128" s="59" t="s">
        <v>98</v>
      </c>
      <c r="F128" s="21">
        <v>40000</v>
      </c>
      <c r="G128" s="22">
        <v>0</v>
      </c>
      <c r="H128" s="21">
        <v>40000</v>
      </c>
      <c r="I128" s="21">
        <f t="shared" si="17"/>
        <v>1148</v>
      </c>
      <c r="J128" s="22">
        <v>442.65</v>
      </c>
      <c r="K128" s="21">
        <f t="shared" si="18"/>
        <v>1216</v>
      </c>
      <c r="L128" s="22">
        <v>1399.76</v>
      </c>
      <c r="M128" s="21">
        <f t="shared" si="22"/>
        <v>4206.41</v>
      </c>
      <c r="N128" s="23">
        <f t="shared" si="25"/>
        <v>35793.589999999997</v>
      </c>
    </row>
    <row r="129" spans="1:14" s="15" customFormat="1" ht="36" customHeight="1" x14ac:dyDescent="0.2">
      <c r="A129" s="20">
        <f t="shared" si="19"/>
        <v>117</v>
      </c>
      <c r="B129" s="59" t="s">
        <v>157</v>
      </c>
      <c r="C129" s="59" t="s">
        <v>101</v>
      </c>
      <c r="D129" s="59" t="s">
        <v>158</v>
      </c>
      <c r="E129" s="59" t="s">
        <v>98</v>
      </c>
      <c r="F129" s="21">
        <v>55000</v>
      </c>
      <c r="G129" s="22">
        <v>0</v>
      </c>
      <c r="H129" s="21">
        <v>55000</v>
      </c>
      <c r="I129" s="21">
        <f t="shared" si="17"/>
        <v>1578.5</v>
      </c>
      <c r="J129" s="21">
        <v>2559.6799999999998</v>
      </c>
      <c r="K129" s="21">
        <f t="shared" si="18"/>
        <v>1672</v>
      </c>
      <c r="L129" s="22">
        <v>25</v>
      </c>
      <c r="M129" s="21">
        <f t="shared" ref="M129" si="46">I129+J129+K129+L129</f>
        <v>5835.18</v>
      </c>
      <c r="N129" s="23">
        <f t="shared" ref="N129" si="47">H129-M129</f>
        <v>49164.82</v>
      </c>
    </row>
    <row r="130" spans="1:14" s="15" customFormat="1" ht="36" customHeight="1" x14ac:dyDescent="0.2">
      <c r="A130" s="20">
        <f t="shared" si="19"/>
        <v>118</v>
      </c>
      <c r="B130" s="59" t="s">
        <v>232</v>
      </c>
      <c r="C130" s="59" t="s">
        <v>101</v>
      </c>
      <c r="D130" s="59" t="s">
        <v>233</v>
      </c>
      <c r="E130" s="59" t="s">
        <v>98</v>
      </c>
      <c r="F130" s="21">
        <v>35000</v>
      </c>
      <c r="G130" s="22">
        <v>0</v>
      </c>
      <c r="H130" s="21">
        <v>35000</v>
      </c>
      <c r="I130" s="21">
        <f t="shared" si="17"/>
        <v>1004.5</v>
      </c>
      <c r="J130" s="22">
        <v>0</v>
      </c>
      <c r="K130" s="21">
        <f t="shared" si="18"/>
        <v>1064</v>
      </c>
      <c r="L130" s="22">
        <v>25</v>
      </c>
      <c r="M130" s="21">
        <f t="shared" ref="M130" si="48">I130+J130+K130+L130</f>
        <v>2093.5</v>
      </c>
      <c r="N130" s="23">
        <f t="shared" ref="N130" si="49">H130-M130</f>
        <v>32906.5</v>
      </c>
    </row>
    <row r="131" spans="1:14" s="15" customFormat="1" ht="36" customHeight="1" x14ac:dyDescent="0.2">
      <c r="A131" s="20">
        <f t="shared" si="19"/>
        <v>119</v>
      </c>
      <c r="B131" s="59" t="s">
        <v>63</v>
      </c>
      <c r="C131" s="59" t="s">
        <v>101</v>
      </c>
      <c r="D131" s="59" t="s">
        <v>260</v>
      </c>
      <c r="E131" s="59" t="s">
        <v>121</v>
      </c>
      <c r="F131" s="21">
        <v>45000</v>
      </c>
      <c r="G131" s="22">
        <v>0</v>
      </c>
      <c r="H131" s="21">
        <v>45000</v>
      </c>
      <c r="I131" s="21">
        <f t="shared" si="17"/>
        <v>1291.5</v>
      </c>
      <c r="J131" s="21">
        <v>1148.33</v>
      </c>
      <c r="K131" s="21">
        <f t="shared" si="18"/>
        <v>1368</v>
      </c>
      <c r="L131" s="22">
        <v>25</v>
      </c>
      <c r="M131" s="21">
        <f>I131+J131+K131+L131</f>
        <v>3832.83</v>
      </c>
      <c r="N131" s="23">
        <f>H131-M131</f>
        <v>41167.17</v>
      </c>
    </row>
    <row r="132" spans="1:14" s="15" customFormat="1" ht="36" customHeight="1" x14ac:dyDescent="0.2">
      <c r="A132" s="20">
        <f t="shared" si="19"/>
        <v>120</v>
      </c>
      <c r="B132" s="59" t="s">
        <v>273</v>
      </c>
      <c r="C132" s="59" t="s">
        <v>101</v>
      </c>
      <c r="D132" s="59" t="s">
        <v>17</v>
      </c>
      <c r="E132" s="59" t="s">
        <v>98</v>
      </c>
      <c r="F132" s="21">
        <v>35000</v>
      </c>
      <c r="G132" s="22">
        <v>0</v>
      </c>
      <c r="H132" s="21">
        <v>35000</v>
      </c>
      <c r="I132" s="21">
        <f t="shared" si="17"/>
        <v>1004.5</v>
      </c>
      <c r="J132" s="21">
        <v>0</v>
      </c>
      <c r="K132" s="21">
        <f t="shared" si="18"/>
        <v>1064</v>
      </c>
      <c r="L132" s="21">
        <v>25</v>
      </c>
      <c r="M132" s="21">
        <f t="shared" ref="M132:M133" si="50">I132+J132+K132+L132</f>
        <v>2093.5</v>
      </c>
      <c r="N132" s="23">
        <f t="shared" ref="N132:N133" si="51">H132-M132</f>
        <v>32906.5</v>
      </c>
    </row>
    <row r="133" spans="1:14" s="15" customFormat="1" ht="36" customHeight="1" x14ac:dyDescent="0.2">
      <c r="A133" s="20">
        <f t="shared" si="19"/>
        <v>121</v>
      </c>
      <c r="B133" s="59" t="s">
        <v>274</v>
      </c>
      <c r="C133" s="59" t="s">
        <v>101</v>
      </c>
      <c r="D133" s="59" t="s">
        <v>17</v>
      </c>
      <c r="E133" s="59" t="s">
        <v>98</v>
      </c>
      <c r="F133" s="21">
        <v>35000</v>
      </c>
      <c r="G133" s="22">
        <v>0</v>
      </c>
      <c r="H133" s="21">
        <v>35000</v>
      </c>
      <c r="I133" s="21">
        <f t="shared" si="17"/>
        <v>1004.5</v>
      </c>
      <c r="J133" s="21">
        <v>0</v>
      </c>
      <c r="K133" s="21">
        <f t="shared" si="18"/>
        <v>1064</v>
      </c>
      <c r="L133" s="21">
        <v>25</v>
      </c>
      <c r="M133" s="21">
        <f t="shared" si="50"/>
        <v>2093.5</v>
      </c>
      <c r="N133" s="23">
        <f t="shared" si="51"/>
        <v>32906.5</v>
      </c>
    </row>
    <row r="134" spans="1:14" s="15" customFormat="1" ht="36" customHeight="1" x14ac:dyDescent="0.2">
      <c r="A134" s="20">
        <f t="shared" si="19"/>
        <v>122</v>
      </c>
      <c r="B134" s="59" t="s">
        <v>9</v>
      </c>
      <c r="C134" s="59" t="s">
        <v>96</v>
      </c>
      <c r="D134" s="59" t="s">
        <v>258</v>
      </c>
      <c r="E134" s="59" t="s">
        <v>95</v>
      </c>
      <c r="F134" s="21">
        <v>45000</v>
      </c>
      <c r="G134" s="22">
        <v>0</v>
      </c>
      <c r="H134" s="21">
        <v>45000</v>
      </c>
      <c r="I134" s="21">
        <f t="shared" si="17"/>
        <v>1291.5</v>
      </c>
      <c r="J134" s="21">
        <v>1148.33</v>
      </c>
      <c r="K134" s="21">
        <f t="shared" si="18"/>
        <v>1368</v>
      </c>
      <c r="L134" s="22">
        <v>25</v>
      </c>
      <c r="M134" s="21">
        <f t="shared" si="22"/>
        <v>3832.83</v>
      </c>
      <c r="N134" s="23">
        <f t="shared" si="25"/>
        <v>41167.17</v>
      </c>
    </row>
    <row r="135" spans="1:14" s="15" customFormat="1" ht="36" customHeight="1" x14ac:dyDescent="0.2">
      <c r="A135" s="20">
        <f t="shared" si="19"/>
        <v>123</v>
      </c>
      <c r="B135" s="60" t="s">
        <v>111</v>
      </c>
      <c r="C135" s="59" t="s">
        <v>96</v>
      </c>
      <c r="D135" s="59" t="s">
        <v>258</v>
      </c>
      <c r="E135" s="59" t="s">
        <v>98</v>
      </c>
      <c r="F135" s="21">
        <v>45000</v>
      </c>
      <c r="G135" s="22">
        <v>0</v>
      </c>
      <c r="H135" s="21">
        <v>45000</v>
      </c>
      <c r="I135" s="21">
        <f t="shared" si="17"/>
        <v>1291.5</v>
      </c>
      <c r="J135" s="21">
        <v>969.81</v>
      </c>
      <c r="K135" s="21">
        <f t="shared" si="18"/>
        <v>1368</v>
      </c>
      <c r="L135" s="21">
        <v>1215.1199999999999</v>
      </c>
      <c r="M135" s="21">
        <f t="shared" si="22"/>
        <v>4844.43</v>
      </c>
      <c r="N135" s="23">
        <f t="shared" si="25"/>
        <v>40155.57</v>
      </c>
    </row>
    <row r="136" spans="1:14" s="15" customFormat="1" ht="36" customHeight="1" x14ac:dyDescent="0.2">
      <c r="A136" s="20">
        <f t="shared" si="19"/>
        <v>124</v>
      </c>
      <c r="B136" s="59" t="s">
        <v>41</v>
      </c>
      <c r="C136" s="59" t="s">
        <v>96</v>
      </c>
      <c r="D136" s="59" t="s">
        <v>258</v>
      </c>
      <c r="E136" s="59" t="s">
        <v>98</v>
      </c>
      <c r="F136" s="21">
        <v>45000</v>
      </c>
      <c r="G136" s="22">
        <v>0</v>
      </c>
      <c r="H136" s="21">
        <v>45000</v>
      </c>
      <c r="I136" s="21">
        <f t="shared" si="17"/>
        <v>1291.5</v>
      </c>
      <c r="J136" s="21">
        <v>1148.33</v>
      </c>
      <c r="K136" s="21">
        <f t="shared" si="18"/>
        <v>1368</v>
      </c>
      <c r="L136" s="22">
        <v>25</v>
      </c>
      <c r="M136" s="21">
        <f t="shared" si="22"/>
        <v>3832.83</v>
      </c>
      <c r="N136" s="23">
        <f t="shared" si="25"/>
        <v>41167.17</v>
      </c>
    </row>
    <row r="137" spans="1:14" s="15" customFormat="1" ht="36" customHeight="1" x14ac:dyDescent="0.2">
      <c r="A137" s="20">
        <f t="shared" si="19"/>
        <v>125</v>
      </c>
      <c r="B137" s="59" t="s">
        <v>44</v>
      </c>
      <c r="C137" s="59" t="s">
        <v>96</v>
      </c>
      <c r="D137" s="59" t="s">
        <v>8</v>
      </c>
      <c r="E137" s="59" t="s">
        <v>98</v>
      </c>
      <c r="F137" s="21">
        <v>45000</v>
      </c>
      <c r="G137" s="22">
        <v>0</v>
      </c>
      <c r="H137" s="21">
        <v>45000</v>
      </c>
      <c r="I137" s="21">
        <f t="shared" si="17"/>
        <v>1291.5</v>
      </c>
      <c r="J137" s="21">
        <v>1148.33</v>
      </c>
      <c r="K137" s="21">
        <f t="shared" si="18"/>
        <v>1368</v>
      </c>
      <c r="L137" s="22">
        <v>25</v>
      </c>
      <c r="M137" s="21">
        <f>I137+J137+K137+L137</f>
        <v>3832.83</v>
      </c>
      <c r="N137" s="23">
        <f>H137-M137</f>
        <v>41167.17</v>
      </c>
    </row>
    <row r="138" spans="1:14" s="15" customFormat="1" ht="36" customHeight="1" x14ac:dyDescent="0.2">
      <c r="A138" s="20">
        <f t="shared" si="19"/>
        <v>126</v>
      </c>
      <c r="B138" s="59" t="s">
        <v>7</v>
      </c>
      <c r="C138" s="59" t="s">
        <v>96</v>
      </c>
      <c r="D138" s="59" t="s">
        <v>141</v>
      </c>
      <c r="E138" s="59" t="s">
        <v>95</v>
      </c>
      <c r="F138" s="21">
        <v>150000</v>
      </c>
      <c r="G138" s="22">
        <v>0</v>
      </c>
      <c r="H138" s="21">
        <v>150000</v>
      </c>
      <c r="I138" s="21">
        <f t="shared" ref="I138:I161" si="52">F138*0.0287</f>
        <v>4305</v>
      </c>
      <c r="J138" s="21">
        <v>23981.99</v>
      </c>
      <c r="K138" s="21">
        <v>4098.53</v>
      </c>
      <c r="L138" s="22">
        <v>25</v>
      </c>
      <c r="M138" s="21">
        <f t="shared" si="22"/>
        <v>32410.52</v>
      </c>
      <c r="N138" s="23">
        <f t="shared" si="25"/>
        <v>117589.48</v>
      </c>
    </row>
    <row r="139" spans="1:14" s="15" customFormat="1" ht="36" customHeight="1" x14ac:dyDescent="0.2">
      <c r="A139" s="20">
        <f t="shared" si="19"/>
        <v>127</v>
      </c>
      <c r="B139" s="59" t="s">
        <v>272</v>
      </c>
      <c r="C139" s="59" t="s">
        <v>96</v>
      </c>
      <c r="D139" s="59" t="s">
        <v>17</v>
      </c>
      <c r="E139" s="59" t="s">
        <v>98</v>
      </c>
      <c r="F139" s="21">
        <v>35000</v>
      </c>
      <c r="G139" s="22">
        <v>0</v>
      </c>
      <c r="H139" s="21">
        <v>35000</v>
      </c>
      <c r="I139" s="21">
        <f t="shared" si="52"/>
        <v>1004.5</v>
      </c>
      <c r="J139" s="21">
        <v>0</v>
      </c>
      <c r="K139" s="21">
        <f t="shared" ref="K139:K161" si="53">F139*0.0304</f>
        <v>1064</v>
      </c>
      <c r="L139" s="21">
        <v>25</v>
      </c>
      <c r="M139" s="21">
        <f t="shared" si="22"/>
        <v>2093.5</v>
      </c>
      <c r="N139" s="23">
        <f t="shared" si="25"/>
        <v>32906.5</v>
      </c>
    </row>
    <row r="140" spans="1:14" s="15" customFormat="1" ht="36" customHeight="1" x14ac:dyDescent="0.2">
      <c r="A140" s="20">
        <f t="shared" si="19"/>
        <v>128</v>
      </c>
      <c r="B140" s="59" t="s">
        <v>277</v>
      </c>
      <c r="C140" s="59" t="s">
        <v>96</v>
      </c>
      <c r="D140" s="59" t="s">
        <v>8</v>
      </c>
      <c r="E140" s="59" t="s">
        <v>182</v>
      </c>
      <c r="F140" s="21">
        <v>45000</v>
      </c>
      <c r="G140" s="22">
        <v>0</v>
      </c>
      <c r="H140" s="21">
        <v>45000</v>
      </c>
      <c r="I140" s="21">
        <f t="shared" si="52"/>
        <v>1291.5</v>
      </c>
      <c r="J140" s="21">
        <v>969.81</v>
      </c>
      <c r="K140" s="21">
        <f t="shared" si="53"/>
        <v>1368</v>
      </c>
      <c r="L140" s="21">
        <v>1215.1199999999999</v>
      </c>
      <c r="M140" s="21">
        <f>I140+J140+K140+L140</f>
        <v>4844.43</v>
      </c>
      <c r="N140" s="23">
        <f>H140-M140</f>
        <v>40155.57</v>
      </c>
    </row>
    <row r="141" spans="1:14" s="15" customFormat="1" ht="36" customHeight="1" x14ac:dyDescent="0.2">
      <c r="A141" s="20">
        <f t="shared" si="19"/>
        <v>129</v>
      </c>
      <c r="B141" s="59" t="s">
        <v>115</v>
      </c>
      <c r="C141" s="60" t="s">
        <v>103</v>
      </c>
      <c r="D141" s="59" t="s">
        <v>17</v>
      </c>
      <c r="E141" s="59" t="s">
        <v>95</v>
      </c>
      <c r="F141" s="21">
        <v>35000</v>
      </c>
      <c r="G141" s="22">
        <v>0</v>
      </c>
      <c r="H141" s="21">
        <v>35000</v>
      </c>
      <c r="I141" s="21">
        <f t="shared" si="52"/>
        <v>1004.5</v>
      </c>
      <c r="J141" s="21">
        <v>0</v>
      </c>
      <c r="K141" s="21">
        <f t="shared" si="53"/>
        <v>1064</v>
      </c>
      <c r="L141" s="22">
        <v>25</v>
      </c>
      <c r="M141" s="21">
        <f t="shared" si="22"/>
        <v>2093.5</v>
      </c>
      <c r="N141" s="23">
        <f t="shared" si="25"/>
        <v>32906.5</v>
      </c>
    </row>
    <row r="142" spans="1:14" s="15" customFormat="1" ht="36" customHeight="1" x14ac:dyDescent="0.2">
      <c r="A142" s="20">
        <f t="shared" si="19"/>
        <v>130</v>
      </c>
      <c r="B142" s="59" t="s">
        <v>28</v>
      </c>
      <c r="C142" s="60" t="s">
        <v>103</v>
      </c>
      <c r="D142" s="59" t="s">
        <v>146</v>
      </c>
      <c r="E142" s="59" t="s">
        <v>95</v>
      </c>
      <c r="F142" s="21">
        <v>110000</v>
      </c>
      <c r="G142" s="22">
        <v>0</v>
      </c>
      <c r="H142" s="21">
        <v>110000</v>
      </c>
      <c r="I142" s="21">
        <f t="shared" si="52"/>
        <v>3157</v>
      </c>
      <c r="J142" s="21">
        <v>13862.56</v>
      </c>
      <c r="K142" s="21">
        <f t="shared" si="53"/>
        <v>3344</v>
      </c>
      <c r="L142" s="21">
        <v>2405.2399999999998</v>
      </c>
      <c r="M142" s="21">
        <f t="shared" si="22"/>
        <v>22768.799999999996</v>
      </c>
      <c r="N142" s="23">
        <f t="shared" si="25"/>
        <v>87231.200000000012</v>
      </c>
    </row>
    <row r="143" spans="1:14" s="15" customFormat="1" ht="36" customHeight="1" x14ac:dyDescent="0.2">
      <c r="A143" s="20">
        <f t="shared" si="19"/>
        <v>131</v>
      </c>
      <c r="B143" s="59" t="s">
        <v>34</v>
      </c>
      <c r="C143" s="60" t="s">
        <v>103</v>
      </c>
      <c r="D143" s="59" t="s">
        <v>35</v>
      </c>
      <c r="E143" s="59" t="s">
        <v>98</v>
      </c>
      <c r="F143" s="21">
        <v>45000</v>
      </c>
      <c r="G143" s="22">
        <v>0</v>
      </c>
      <c r="H143" s="21">
        <v>45000</v>
      </c>
      <c r="I143" s="21">
        <f t="shared" si="52"/>
        <v>1291.5</v>
      </c>
      <c r="J143" s="21">
        <v>1148.33</v>
      </c>
      <c r="K143" s="21">
        <f t="shared" si="53"/>
        <v>1368</v>
      </c>
      <c r="L143" s="22">
        <v>25</v>
      </c>
      <c r="M143" s="21">
        <f t="shared" si="22"/>
        <v>3832.83</v>
      </c>
      <c r="N143" s="23">
        <f t="shared" si="25"/>
        <v>41167.17</v>
      </c>
    </row>
    <row r="144" spans="1:14" s="15" customFormat="1" ht="36" customHeight="1" x14ac:dyDescent="0.2">
      <c r="A144" s="20">
        <f t="shared" ref="A144:A161" si="54">A143+1</f>
        <v>132</v>
      </c>
      <c r="B144" s="59" t="s">
        <v>39</v>
      </c>
      <c r="C144" s="60" t="s">
        <v>103</v>
      </c>
      <c r="D144" s="59" t="s">
        <v>145</v>
      </c>
      <c r="E144" s="59" t="s">
        <v>98</v>
      </c>
      <c r="F144" s="21">
        <v>45000</v>
      </c>
      <c r="G144" s="22">
        <v>0</v>
      </c>
      <c r="H144" s="21">
        <v>45000</v>
      </c>
      <c r="I144" s="21">
        <f t="shared" si="52"/>
        <v>1291.5</v>
      </c>
      <c r="J144" s="21">
        <v>1148.33</v>
      </c>
      <c r="K144" s="21">
        <f t="shared" si="53"/>
        <v>1368</v>
      </c>
      <c r="L144" s="22">
        <v>25</v>
      </c>
      <c r="M144" s="21">
        <f t="shared" si="22"/>
        <v>3832.83</v>
      </c>
      <c r="N144" s="23">
        <f t="shared" ref="N144:N161" si="55">H144-M144</f>
        <v>41167.17</v>
      </c>
    </row>
    <row r="145" spans="1:14" s="15" customFormat="1" ht="36" customHeight="1" x14ac:dyDescent="0.2">
      <c r="A145" s="20">
        <f t="shared" si="54"/>
        <v>133</v>
      </c>
      <c r="B145" s="59" t="s">
        <v>159</v>
      </c>
      <c r="C145" s="60" t="s">
        <v>103</v>
      </c>
      <c r="D145" s="59" t="s">
        <v>234</v>
      </c>
      <c r="E145" s="59" t="s">
        <v>98</v>
      </c>
      <c r="F145" s="21">
        <v>40000</v>
      </c>
      <c r="G145" s="22">
        <v>0</v>
      </c>
      <c r="H145" s="21">
        <v>40000</v>
      </c>
      <c r="I145" s="21">
        <f t="shared" si="52"/>
        <v>1148</v>
      </c>
      <c r="J145" s="22">
        <v>442.65</v>
      </c>
      <c r="K145" s="21">
        <f t="shared" si="53"/>
        <v>1216</v>
      </c>
      <c r="L145" s="22">
        <v>25</v>
      </c>
      <c r="M145" s="21">
        <f t="shared" ref="M145" si="56">I145+J145+K145+L145</f>
        <v>2831.65</v>
      </c>
      <c r="N145" s="23">
        <f t="shared" ref="N145" si="57">H145-M145</f>
        <v>37168.35</v>
      </c>
    </row>
    <row r="146" spans="1:14" s="15" customFormat="1" ht="36" customHeight="1" x14ac:dyDescent="0.2">
      <c r="A146" s="20">
        <f t="shared" si="54"/>
        <v>134</v>
      </c>
      <c r="B146" s="59" t="s">
        <v>162</v>
      </c>
      <c r="C146" s="60" t="s">
        <v>103</v>
      </c>
      <c r="D146" s="59" t="s">
        <v>234</v>
      </c>
      <c r="E146" s="59" t="s">
        <v>98</v>
      </c>
      <c r="F146" s="21">
        <v>40000</v>
      </c>
      <c r="G146" s="22">
        <v>0</v>
      </c>
      <c r="H146" s="21">
        <v>40000</v>
      </c>
      <c r="I146" s="21">
        <f t="shared" si="52"/>
        <v>1148</v>
      </c>
      <c r="J146" s="22">
        <v>442.65</v>
      </c>
      <c r="K146" s="21">
        <f t="shared" si="53"/>
        <v>1216</v>
      </c>
      <c r="L146" s="22">
        <v>25</v>
      </c>
      <c r="M146" s="21">
        <f t="shared" ref="M146" si="58">I146+J146+K146+L146</f>
        <v>2831.65</v>
      </c>
      <c r="N146" s="23">
        <f t="shared" ref="N146" si="59">H146-M146</f>
        <v>37168.35</v>
      </c>
    </row>
    <row r="147" spans="1:14" s="15" customFormat="1" ht="36" customHeight="1" x14ac:dyDescent="0.2">
      <c r="A147" s="20">
        <f t="shared" si="54"/>
        <v>135</v>
      </c>
      <c r="B147" s="60" t="s">
        <v>135</v>
      </c>
      <c r="C147" s="60" t="s">
        <v>103</v>
      </c>
      <c r="D147" s="59" t="s">
        <v>17</v>
      </c>
      <c r="E147" s="59" t="s">
        <v>98</v>
      </c>
      <c r="F147" s="21">
        <v>35000</v>
      </c>
      <c r="G147" s="22">
        <v>0</v>
      </c>
      <c r="H147" s="21">
        <v>35000</v>
      </c>
      <c r="I147" s="21">
        <f t="shared" si="52"/>
        <v>1004.5</v>
      </c>
      <c r="J147" s="22">
        <v>0</v>
      </c>
      <c r="K147" s="21">
        <f t="shared" si="53"/>
        <v>1064</v>
      </c>
      <c r="L147" s="21">
        <v>1215.1199999999999</v>
      </c>
      <c r="M147" s="21">
        <f>I147+J147+K147+L147</f>
        <v>3283.62</v>
      </c>
      <c r="N147" s="23">
        <f>H147-M147</f>
        <v>31716.38</v>
      </c>
    </row>
    <row r="148" spans="1:14" s="15" customFormat="1" ht="36" customHeight="1" x14ac:dyDescent="0.2">
      <c r="A148" s="20">
        <f t="shared" si="54"/>
        <v>136</v>
      </c>
      <c r="B148" s="59" t="s">
        <v>48</v>
      </c>
      <c r="C148" s="60" t="s">
        <v>103</v>
      </c>
      <c r="D148" s="59" t="s">
        <v>16</v>
      </c>
      <c r="E148" s="59" t="s">
        <v>98</v>
      </c>
      <c r="F148" s="21">
        <v>45000</v>
      </c>
      <c r="G148" s="22">
        <v>0</v>
      </c>
      <c r="H148" s="21">
        <v>45000</v>
      </c>
      <c r="I148" s="21">
        <f t="shared" si="52"/>
        <v>1291.5</v>
      </c>
      <c r="J148" s="21">
        <v>969.81</v>
      </c>
      <c r="K148" s="21">
        <f t="shared" si="53"/>
        <v>1368</v>
      </c>
      <c r="L148" s="21">
        <v>1215.1199999999999</v>
      </c>
      <c r="M148" s="21">
        <f t="shared" si="22"/>
        <v>4844.43</v>
      </c>
      <c r="N148" s="23">
        <f t="shared" si="55"/>
        <v>40155.57</v>
      </c>
    </row>
    <row r="149" spans="1:14" s="15" customFormat="1" ht="36" customHeight="1" x14ac:dyDescent="0.2">
      <c r="A149" s="20">
        <f t="shared" si="54"/>
        <v>137</v>
      </c>
      <c r="B149" s="71" t="s">
        <v>165</v>
      </c>
      <c r="C149" s="60" t="s">
        <v>143</v>
      </c>
      <c r="D149" s="59" t="s">
        <v>166</v>
      </c>
      <c r="E149" s="59" t="s">
        <v>95</v>
      </c>
      <c r="F149" s="21">
        <f>45000</f>
        <v>45000</v>
      </c>
      <c r="G149" s="22">
        <v>0</v>
      </c>
      <c r="H149" s="21">
        <f>45000</f>
        <v>45000</v>
      </c>
      <c r="I149" s="21">
        <f t="shared" si="52"/>
        <v>1291.5</v>
      </c>
      <c r="J149" s="21">
        <v>1148.33</v>
      </c>
      <c r="K149" s="21">
        <f t="shared" si="53"/>
        <v>1368</v>
      </c>
      <c r="L149" s="21">
        <v>25</v>
      </c>
      <c r="M149" s="21">
        <f t="shared" si="22"/>
        <v>3832.83</v>
      </c>
      <c r="N149" s="23">
        <f t="shared" ref="N149:N150" si="60">+H149-M149</f>
        <v>41167.17</v>
      </c>
    </row>
    <row r="150" spans="1:14" s="15" customFormat="1" ht="36" customHeight="1" x14ac:dyDescent="0.2">
      <c r="A150" s="20">
        <f t="shared" si="54"/>
        <v>138</v>
      </c>
      <c r="B150" s="71" t="s">
        <v>167</v>
      </c>
      <c r="C150" s="60" t="s">
        <v>143</v>
      </c>
      <c r="D150" s="59" t="s">
        <v>168</v>
      </c>
      <c r="E150" s="59" t="s">
        <v>95</v>
      </c>
      <c r="F150" s="21">
        <v>45000</v>
      </c>
      <c r="G150" s="22">
        <v>0</v>
      </c>
      <c r="H150" s="21">
        <v>45000</v>
      </c>
      <c r="I150" s="21">
        <f t="shared" si="52"/>
        <v>1291.5</v>
      </c>
      <c r="J150" s="21">
        <v>1148.33</v>
      </c>
      <c r="K150" s="21">
        <f t="shared" si="53"/>
        <v>1368</v>
      </c>
      <c r="L150" s="21">
        <v>25</v>
      </c>
      <c r="M150" s="21">
        <f t="shared" si="22"/>
        <v>3832.83</v>
      </c>
      <c r="N150" s="23">
        <f t="shared" si="60"/>
        <v>41167.17</v>
      </c>
    </row>
    <row r="151" spans="1:14" s="15" customFormat="1" ht="30.75" customHeight="1" x14ac:dyDescent="0.2">
      <c r="A151" s="20">
        <f t="shared" si="54"/>
        <v>139</v>
      </c>
      <c r="B151" s="59" t="s">
        <v>20</v>
      </c>
      <c r="C151" s="60" t="s">
        <v>143</v>
      </c>
      <c r="D151" s="59" t="s">
        <v>21</v>
      </c>
      <c r="E151" s="59" t="s">
        <v>95</v>
      </c>
      <c r="F151" s="21">
        <v>45000</v>
      </c>
      <c r="G151" s="22">
        <v>0</v>
      </c>
      <c r="H151" s="21">
        <v>45000</v>
      </c>
      <c r="I151" s="21">
        <f t="shared" si="52"/>
        <v>1291.5</v>
      </c>
      <c r="J151" s="21">
        <v>1148.33</v>
      </c>
      <c r="K151" s="21">
        <f t="shared" si="53"/>
        <v>1368</v>
      </c>
      <c r="L151" s="22">
        <v>25</v>
      </c>
      <c r="M151" s="21">
        <f t="shared" si="22"/>
        <v>3832.83</v>
      </c>
      <c r="N151" s="23">
        <f t="shared" si="55"/>
        <v>41167.17</v>
      </c>
    </row>
    <row r="152" spans="1:14" s="15" customFormat="1" ht="36" customHeight="1" x14ac:dyDescent="0.2">
      <c r="A152" s="20">
        <f t="shared" si="54"/>
        <v>140</v>
      </c>
      <c r="B152" s="59" t="s">
        <v>23</v>
      </c>
      <c r="C152" s="60" t="s">
        <v>143</v>
      </c>
      <c r="D152" s="59" t="s">
        <v>22</v>
      </c>
      <c r="E152" s="59" t="s">
        <v>100</v>
      </c>
      <c r="F152" s="21">
        <v>16500</v>
      </c>
      <c r="G152" s="22">
        <v>0</v>
      </c>
      <c r="H152" s="21">
        <v>16500</v>
      </c>
      <c r="I152" s="21">
        <f t="shared" si="52"/>
        <v>473.55</v>
      </c>
      <c r="J152" s="22">
        <v>0</v>
      </c>
      <c r="K152" s="21">
        <f t="shared" si="53"/>
        <v>501.6</v>
      </c>
      <c r="L152" s="22">
        <v>25</v>
      </c>
      <c r="M152" s="21">
        <f t="shared" si="22"/>
        <v>1000.1500000000001</v>
      </c>
      <c r="N152" s="23">
        <f t="shared" si="55"/>
        <v>15499.85</v>
      </c>
    </row>
    <row r="153" spans="1:14" s="15" customFormat="1" ht="36" customHeight="1" x14ac:dyDescent="0.2">
      <c r="A153" s="20">
        <f t="shared" si="54"/>
        <v>141</v>
      </c>
      <c r="B153" s="59" t="s">
        <v>24</v>
      </c>
      <c r="C153" s="60" t="s">
        <v>143</v>
      </c>
      <c r="D153" s="59" t="s">
        <v>144</v>
      </c>
      <c r="E153" s="59" t="s">
        <v>95</v>
      </c>
      <c r="F153" s="21">
        <v>150000</v>
      </c>
      <c r="G153" s="22">
        <v>0</v>
      </c>
      <c r="H153" s="21">
        <v>150000</v>
      </c>
      <c r="I153" s="21">
        <f t="shared" si="52"/>
        <v>4305</v>
      </c>
      <c r="J153" s="21">
        <v>23089.4</v>
      </c>
      <c r="K153" s="21">
        <v>4098.53</v>
      </c>
      <c r="L153" s="21">
        <v>3595.36</v>
      </c>
      <c r="M153" s="21">
        <f t="shared" si="22"/>
        <v>35088.29</v>
      </c>
      <c r="N153" s="23">
        <f t="shared" si="55"/>
        <v>114911.70999999999</v>
      </c>
    </row>
    <row r="154" spans="1:14" s="15" customFormat="1" ht="36" customHeight="1" x14ac:dyDescent="0.2">
      <c r="A154" s="20">
        <f t="shared" si="54"/>
        <v>142</v>
      </c>
      <c r="B154" s="59" t="s">
        <v>26</v>
      </c>
      <c r="C154" s="60" t="s">
        <v>143</v>
      </c>
      <c r="D154" s="59" t="s">
        <v>11</v>
      </c>
      <c r="E154" s="59" t="s">
        <v>100</v>
      </c>
      <c r="F154" s="21">
        <v>22000</v>
      </c>
      <c r="G154" s="22">
        <v>0</v>
      </c>
      <c r="H154" s="21">
        <v>22000</v>
      </c>
      <c r="I154" s="21">
        <f t="shared" si="52"/>
        <v>631.4</v>
      </c>
      <c r="J154" s="22">
        <v>0</v>
      </c>
      <c r="K154" s="21">
        <f t="shared" si="53"/>
        <v>668.8</v>
      </c>
      <c r="L154" s="22">
        <v>25</v>
      </c>
      <c r="M154" s="21">
        <f t="shared" si="22"/>
        <v>1325.1999999999998</v>
      </c>
      <c r="N154" s="23">
        <f t="shared" si="55"/>
        <v>20674.8</v>
      </c>
    </row>
    <row r="155" spans="1:14" s="15" customFormat="1" ht="36" customHeight="1" x14ac:dyDescent="0.2">
      <c r="A155" s="20">
        <f t="shared" si="54"/>
        <v>143</v>
      </c>
      <c r="B155" s="59" t="s">
        <v>198</v>
      </c>
      <c r="C155" s="60" t="s">
        <v>143</v>
      </c>
      <c r="D155" s="59" t="s">
        <v>27</v>
      </c>
      <c r="E155" s="59" t="s">
        <v>98</v>
      </c>
      <c r="F155" s="21">
        <v>75000</v>
      </c>
      <c r="G155" s="22">
        <v>0</v>
      </c>
      <c r="H155" s="21">
        <v>75000</v>
      </c>
      <c r="I155" s="21">
        <f t="shared" si="52"/>
        <v>2152.5</v>
      </c>
      <c r="J155" s="21">
        <v>6309.38</v>
      </c>
      <c r="K155" s="21">
        <f t="shared" si="53"/>
        <v>2280</v>
      </c>
      <c r="L155" s="22">
        <v>25</v>
      </c>
      <c r="M155" s="21">
        <f t="shared" si="22"/>
        <v>10766.880000000001</v>
      </c>
      <c r="N155" s="23">
        <f t="shared" si="55"/>
        <v>64233.119999999995</v>
      </c>
    </row>
    <row r="156" spans="1:14" s="15" customFormat="1" ht="36" customHeight="1" x14ac:dyDescent="0.2">
      <c r="A156" s="20">
        <f t="shared" si="54"/>
        <v>144</v>
      </c>
      <c r="B156" s="59" t="s">
        <v>271</v>
      </c>
      <c r="C156" s="60" t="s">
        <v>143</v>
      </c>
      <c r="D156" s="59" t="s">
        <v>17</v>
      </c>
      <c r="E156" s="59" t="s">
        <v>98</v>
      </c>
      <c r="F156" s="21">
        <v>35000</v>
      </c>
      <c r="G156" s="22">
        <v>0</v>
      </c>
      <c r="H156" s="21">
        <v>35000</v>
      </c>
      <c r="I156" s="21">
        <f t="shared" si="52"/>
        <v>1004.5</v>
      </c>
      <c r="J156" s="21">
        <v>0</v>
      </c>
      <c r="K156" s="21">
        <f t="shared" si="53"/>
        <v>1064</v>
      </c>
      <c r="L156" s="21">
        <v>25</v>
      </c>
      <c r="M156" s="21">
        <f t="shared" si="22"/>
        <v>2093.5</v>
      </c>
      <c r="N156" s="23">
        <f t="shared" si="55"/>
        <v>32906.5</v>
      </c>
    </row>
    <row r="157" spans="1:14" s="15" customFormat="1" ht="36" customHeight="1" x14ac:dyDescent="0.2">
      <c r="A157" s="20">
        <f t="shared" si="54"/>
        <v>145</v>
      </c>
      <c r="B157" s="59" t="s">
        <v>293</v>
      </c>
      <c r="C157" s="60" t="s">
        <v>143</v>
      </c>
      <c r="D157" s="59" t="s">
        <v>17</v>
      </c>
      <c r="E157" s="59" t="s">
        <v>182</v>
      </c>
      <c r="F157" s="21">
        <v>30000</v>
      </c>
      <c r="G157" s="22">
        <v>0</v>
      </c>
      <c r="H157" s="21">
        <v>30000</v>
      </c>
      <c r="I157" s="21">
        <f t="shared" si="52"/>
        <v>861</v>
      </c>
      <c r="J157" s="21">
        <v>0</v>
      </c>
      <c r="K157" s="21">
        <f t="shared" si="53"/>
        <v>912</v>
      </c>
      <c r="L157" s="21">
        <v>25</v>
      </c>
      <c r="M157" s="21">
        <f t="shared" si="22"/>
        <v>1798</v>
      </c>
      <c r="N157" s="23">
        <f t="shared" si="55"/>
        <v>28202</v>
      </c>
    </row>
    <row r="158" spans="1:14" s="15" customFormat="1" ht="36" customHeight="1" x14ac:dyDescent="0.2">
      <c r="A158" s="20">
        <f t="shared" si="54"/>
        <v>146</v>
      </c>
      <c r="B158" s="59" t="s">
        <v>156</v>
      </c>
      <c r="C158" s="60" t="s">
        <v>224</v>
      </c>
      <c r="D158" s="59" t="s">
        <v>225</v>
      </c>
      <c r="E158" s="59" t="s">
        <v>98</v>
      </c>
      <c r="F158" s="21">
        <v>70000</v>
      </c>
      <c r="G158" s="22">
        <v>0</v>
      </c>
      <c r="H158" s="21">
        <v>70000</v>
      </c>
      <c r="I158" s="21">
        <f t="shared" si="52"/>
        <v>2009</v>
      </c>
      <c r="J158" s="21">
        <v>5368.48</v>
      </c>
      <c r="K158" s="21">
        <f t="shared" si="53"/>
        <v>2128</v>
      </c>
      <c r="L158" s="22">
        <v>25</v>
      </c>
      <c r="M158" s="21">
        <f t="shared" ref="M158:M159" si="61">I158+J158+K158+L158</f>
        <v>9530.48</v>
      </c>
      <c r="N158" s="23">
        <f t="shared" ref="N158:N159" si="62">H158-M158</f>
        <v>60469.520000000004</v>
      </c>
    </row>
    <row r="159" spans="1:14" s="15" customFormat="1" ht="36" customHeight="1" x14ac:dyDescent="0.2">
      <c r="A159" s="20">
        <f t="shared" si="54"/>
        <v>147</v>
      </c>
      <c r="B159" s="59" t="s">
        <v>267</v>
      </c>
      <c r="C159" s="60" t="s">
        <v>224</v>
      </c>
      <c r="D159" s="59" t="s">
        <v>17</v>
      </c>
      <c r="E159" s="59" t="s">
        <v>98</v>
      </c>
      <c r="F159" s="21">
        <v>35000</v>
      </c>
      <c r="G159" s="22">
        <v>0</v>
      </c>
      <c r="H159" s="21">
        <v>35000</v>
      </c>
      <c r="I159" s="21">
        <f t="shared" si="52"/>
        <v>1004.5</v>
      </c>
      <c r="J159" s="21">
        <v>0</v>
      </c>
      <c r="K159" s="21">
        <f t="shared" si="53"/>
        <v>1064</v>
      </c>
      <c r="L159" s="21">
        <v>25</v>
      </c>
      <c r="M159" s="21">
        <f t="shared" si="61"/>
        <v>2093.5</v>
      </c>
      <c r="N159" s="23">
        <f t="shared" si="62"/>
        <v>32906.5</v>
      </c>
    </row>
    <row r="160" spans="1:14" s="15" customFormat="1" ht="36.75" customHeight="1" x14ac:dyDescent="0.2">
      <c r="A160" s="20">
        <f t="shared" si="54"/>
        <v>148</v>
      </c>
      <c r="B160" s="59" t="s">
        <v>226</v>
      </c>
      <c r="C160" s="60" t="s">
        <v>163</v>
      </c>
      <c r="D160" s="59" t="s">
        <v>225</v>
      </c>
      <c r="E160" s="59" t="s">
        <v>98</v>
      </c>
      <c r="F160" s="21">
        <v>70000</v>
      </c>
      <c r="G160" s="22">
        <v>0</v>
      </c>
      <c r="H160" s="21">
        <v>70000</v>
      </c>
      <c r="I160" s="21">
        <f t="shared" si="52"/>
        <v>2009</v>
      </c>
      <c r="J160" s="21">
        <v>5368.48</v>
      </c>
      <c r="K160" s="21">
        <f t="shared" si="53"/>
        <v>2128</v>
      </c>
      <c r="L160" s="22">
        <v>25</v>
      </c>
      <c r="M160" s="21">
        <f t="shared" ref="M160" si="63">I160+J160+K160+L160</f>
        <v>9530.48</v>
      </c>
      <c r="N160" s="23">
        <f t="shared" ref="N160" si="64">H160-M160</f>
        <v>60469.520000000004</v>
      </c>
    </row>
    <row r="161" spans="1:14" s="15" customFormat="1" ht="36" customHeight="1" x14ac:dyDescent="0.2">
      <c r="A161" s="20">
        <f t="shared" si="54"/>
        <v>149</v>
      </c>
      <c r="B161" s="47" t="s">
        <v>181</v>
      </c>
      <c r="C161" s="47" t="s">
        <v>163</v>
      </c>
      <c r="D161" s="47" t="s">
        <v>17</v>
      </c>
      <c r="E161" s="47" t="s">
        <v>98</v>
      </c>
      <c r="F161" s="48">
        <v>35000</v>
      </c>
      <c r="G161" s="22">
        <v>0</v>
      </c>
      <c r="H161" s="48">
        <v>35000</v>
      </c>
      <c r="I161" s="21">
        <f t="shared" si="52"/>
        <v>1004.5</v>
      </c>
      <c r="J161" s="22">
        <v>0</v>
      </c>
      <c r="K161" s="21">
        <f t="shared" si="53"/>
        <v>1064</v>
      </c>
      <c r="L161" s="22">
        <v>25</v>
      </c>
      <c r="M161" s="21">
        <f t="shared" si="22"/>
        <v>2093.5</v>
      </c>
      <c r="N161" s="23">
        <f t="shared" si="55"/>
        <v>32906.5</v>
      </c>
    </row>
    <row r="162" spans="1:14" s="15" customFormat="1" ht="36" customHeight="1" thickBot="1" x14ac:dyDescent="0.3">
      <c r="A162" s="20"/>
      <c r="B162" s="73" t="s">
        <v>140</v>
      </c>
      <c r="C162" s="73"/>
      <c r="D162" s="73"/>
      <c r="E162" s="73"/>
      <c r="F162" s="66">
        <f t="shared" ref="F162:N162" si="65">SUM(F13:F161)</f>
        <v>7866600</v>
      </c>
      <c r="G162" s="66">
        <f t="shared" si="65"/>
        <v>0</v>
      </c>
      <c r="H162" s="66">
        <f t="shared" si="65"/>
        <v>7866600</v>
      </c>
      <c r="I162" s="66">
        <f t="shared" si="65"/>
        <v>225771.41999999984</v>
      </c>
      <c r="J162" s="66">
        <f t="shared" si="65"/>
        <v>552458.97</v>
      </c>
      <c r="K162" s="66">
        <f t="shared" si="65"/>
        <v>230887.41</v>
      </c>
      <c r="L162" s="66">
        <f t="shared" si="65"/>
        <v>55565.440000000002</v>
      </c>
      <c r="M162" s="66">
        <f t="shared" si="65"/>
        <v>1064683.24</v>
      </c>
      <c r="N162" s="67">
        <f t="shared" si="65"/>
        <v>6801916.7599999979</v>
      </c>
    </row>
    <row r="163" spans="1:14" s="15" customFormat="1" ht="36" customHeight="1" thickBot="1" x14ac:dyDescent="0.25">
      <c r="A163" s="24"/>
      <c r="B163"/>
      <c r="C163"/>
      <c r="D163"/>
      <c r="E163" s="5"/>
      <c r="F163" s="49"/>
      <c r="G163"/>
      <c r="H163"/>
      <c r="I163" s="49"/>
      <c r="J163"/>
      <c r="K163" s="49"/>
      <c r="L163" s="49"/>
      <c r="M163" s="49"/>
      <c r="N163" s="49"/>
    </row>
    <row r="164" spans="1:14" s="14" customFormat="1" ht="36" customHeight="1" x14ac:dyDescent="0.2">
      <c r="A164" s="25"/>
      <c r="B164"/>
      <c r="C164"/>
      <c r="D164"/>
      <c r="E164" s="5"/>
      <c r="F164"/>
      <c r="G164"/>
      <c r="H164"/>
      <c r="I164"/>
      <c r="J164"/>
      <c r="K164"/>
      <c r="L164"/>
      <c r="M164" s="49"/>
      <c r="N164" s="49"/>
    </row>
    <row r="165" spans="1:14" ht="21.75" customHeight="1" x14ac:dyDescent="0.2"/>
    <row r="166" spans="1:14" ht="21.75" customHeight="1" x14ac:dyDescent="0.2"/>
    <row r="167" spans="1:14" ht="21.75" customHeight="1" x14ac:dyDescent="0.2"/>
    <row r="168" spans="1:14" ht="21.75" customHeight="1" x14ac:dyDescent="0.2"/>
    <row r="169" spans="1:14" ht="21.75" customHeight="1" x14ac:dyDescent="0.2"/>
    <row r="170" spans="1:14" ht="21.75" customHeight="1" x14ac:dyDescent="0.2"/>
    <row r="171" spans="1:14" ht="21.75" customHeight="1" x14ac:dyDescent="0.2"/>
    <row r="172" spans="1:14" ht="21.75" customHeight="1" x14ac:dyDescent="0.2"/>
    <row r="173" spans="1:14" ht="21.75" customHeight="1" x14ac:dyDescent="0.2"/>
    <row r="174" spans="1:14" ht="21.75" customHeight="1" x14ac:dyDescent="0.2"/>
    <row r="175" spans="1:14" ht="21.75" customHeight="1" x14ac:dyDescent="0.2">
      <c r="F175" s="49"/>
      <c r="G175" s="49"/>
      <c r="H175" s="49"/>
      <c r="I175" s="49"/>
      <c r="J175" s="49"/>
      <c r="K175" s="49"/>
      <c r="L175" s="49"/>
      <c r="M175" s="49"/>
      <c r="N175" s="49"/>
    </row>
    <row r="176" spans="1:14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spans="1:14" ht="21.75" customHeight="1" x14ac:dyDescent="0.2"/>
    <row r="194" spans="1:14" ht="21.75" customHeight="1" x14ac:dyDescent="0.2"/>
    <row r="195" spans="1:14" ht="21.75" customHeight="1" x14ac:dyDescent="0.2"/>
    <row r="196" spans="1:14" ht="21.75" customHeight="1" x14ac:dyDescent="0.2"/>
    <row r="201" spans="1:14" x14ac:dyDescent="0.2">
      <c r="B201" s="2"/>
      <c r="C201" s="2"/>
      <c r="D201" s="2"/>
      <c r="E201" s="10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">
      <c r="B202" s="2"/>
      <c r="C202" s="2"/>
      <c r="D202" s="2"/>
      <c r="E202" s="10"/>
      <c r="F202" s="2"/>
      <c r="G202" s="2"/>
      <c r="H202" s="2"/>
      <c r="I202" s="2"/>
      <c r="J202" s="2"/>
      <c r="K202" s="2"/>
      <c r="L202" s="2"/>
      <c r="M202" s="2"/>
      <c r="N202" s="2"/>
    </row>
    <row r="203" spans="1:14" s="2" customFormat="1" ht="36" customHeight="1" x14ac:dyDescent="0.2">
      <c r="A203" s="10"/>
      <c r="B203"/>
      <c r="C203"/>
      <c r="D203"/>
      <c r="E203" s="5"/>
      <c r="F203"/>
      <c r="G203"/>
      <c r="H203"/>
      <c r="I203"/>
      <c r="J203"/>
      <c r="K203"/>
      <c r="L203"/>
      <c r="M203"/>
      <c r="N203"/>
    </row>
    <row r="204" spans="1:14" s="2" customFormat="1" ht="36" customHeight="1" x14ac:dyDescent="0.2">
      <c r="A204" s="10"/>
      <c r="B204"/>
      <c r="C204"/>
      <c r="D204"/>
      <c r="E204" s="5"/>
      <c r="F204"/>
      <c r="G204"/>
      <c r="H204"/>
      <c r="I204"/>
      <c r="J204"/>
      <c r="K204"/>
      <c r="L204"/>
      <c r="M204"/>
      <c r="N204"/>
    </row>
    <row r="206" spans="1:14" ht="36" customHeight="1" x14ac:dyDescent="0.2"/>
    <row r="207" spans="1:14" ht="36" customHeight="1" x14ac:dyDescent="0.2"/>
    <row r="208" spans="1:14" ht="36" customHeight="1" x14ac:dyDescent="0.2"/>
    <row r="209" spans="1:14" ht="36" customHeight="1" x14ac:dyDescent="0.2"/>
    <row r="215" spans="1:14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s="7" customFormat="1" ht="36" customHeight="1" x14ac:dyDescent="0.2">
      <c r="A217" s="9"/>
    </row>
    <row r="218" spans="1:14" s="7" customFormat="1" ht="36" customHeight="1" x14ac:dyDescent="0.2">
      <c r="A218" s="9"/>
    </row>
    <row r="219" spans="1:14" s="7" customFormat="1" ht="36" customHeight="1" x14ac:dyDescent="0.2">
      <c r="A219" s="9"/>
    </row>
    <row r="220" spans="1:14" s="7" customFormat="1" ht="36" customHeight="1" x14ac:dyDescent="0.2">
      <c r="A220" s="9"/>
    </row>
    <row r="221" spans="1:14" s="7" customFormat="1" ht="36" customHeight="1" x14ac:dyDescent="0.2">
      <c r="A221" s="9"/>
    </row>
    <row r="222" spans="1:14" s="7" customFormat="1" ht="36" customHeight="1" x14ac:dyDescent="0.2">
      <c r="A222" s="9"/>
    </row>
    <row r="223" spans="1:14" s="7" customFormat="1" ht="36" customHeight="1" x14ac:dyDescent="0.2">
      <c r="A223" s="9"/>
    </row>
    <row r="224" spans="1:14" s="7" customFormat="1" ht="36" customHeight="1" x14ac:dyDescent="0.2">
      <c r="A224" s="9"/>
    </row>
    <row r="225" spans="1:14" s="7" customFormat="1" ht="36" customHeight="1" x14ac:dyDescent="0.2">
      <c r="A225" s="9"/>
    </row>
    <row r="226" spans="1:14" s="7" customFormat="1" ht="36" customHeight="1" x14ac:dyDescent="0.2">
      <c r="A226" s="9"/>
    </row>
    <row r="227" spans="1:14" s="7" customFormat="1" ht="36" customHeight="1" x14ac:dyDescent="0.2">
      <c r="A227" s="9"/>
    </row>
    <row r="228" spans="1:14" s="7" customFormat="1" ht="36" customHeight="1" x14ac:dyDescent="0.2">
      <c r="A228" s="9"/>
    </row>
    <row r="229" spans="1:14" s="7" customFormat="1" ht="36" customHeight="1" x14ac:dyDescent="0.2">
      <c r="A229" s="9"/>
      <c r="B229"/>
      <c r="C229"/>
      <c r="D229"/>
      <c r="E229" s="5"/>
      <c r="F229"/>
      <c r="G229"/>
      <c r="H229"/>
      <c r="I229"/>
      <c r="J229"/>
      <c r="K229"/>
      <c r="L229"/>
      <c r="M229"/>
      <c r="N229"/>
    </row>
    <row r="230" spans="1:14" s="7" customFormat="1" ht="36" customHeight="1" x14ac:dyDescent="0.2">
      <c r="A230" s="9"/>
      <c r="B230"/>
      <c r="C230"/>
      <c r="D230"/>
      <c r="E230" s="5"/>
      <c r="F230"/>
      <c r="G230"/>
      <c r="H230"/>
      <c r="I230"/>
      <c r="J230"/>
      <c r="K230"/>
      <c r="L230"/>
      <c r="M230"/>
      <c r="N230"/>
    </row>
  </sheetData>
  <sortState ref="B13:N134">
    <sortCondition ref="C12"/>
  </sortState>
  <mergeCells count="5">
    <mergeCell ref="B162:E162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138" max="13" man="1"/>
    <brk id="150" max="13" man="1"/>
    <brk id="16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1"/>
  <sheetViews>
    <sheetView zoomScale="80" zoomScaleNormal="80" zoomScaleSheetLayoutView="48" workbookViewId="0">
      <selection activeCell="A4" sqref="A4:P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76" t="s">
        <v>303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4.2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26.25" customHeight="1" x14ac:dyDescent="0.25">
      <c r="A6" s="77" t="s">
        <v>114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7" ht="26.25" customHeight="1" x14ac:dyDescent="0.25">
      <c r="A7" s="75" t="s">
        <v>297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74" t="s">
        <v>209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28" t="s">
        <v>179</v>
      </c>
      <c r="G11" s="28" t="s">
        <v>180</v>
      </c>
      <c r="H11" s="29" t="s">
        <v>178</v>
      </c>
      <c r="I11" s="29" t="s">
        <v>0</v>
      </c>
      <c r="J11" s="29" t="s">
        <v>1</v>
      </c>
      <c r="K11" s="29" t="s">
        <v>2</v>
      </c>
      <c r="L11" s="29" t="s">
        <v>3</v>
      </c>
      <c r="M11" s="29" t="s">
        <v>4</v>
      </c>
      <c r="N11" s="29" t="s">
        <v>5</v>
      </c>
      <c r="O11" s="29" t="s">
        <v>6</v>
      </c>
      <c r="P11" s="30" t="s">
        <v>139</v>
      </c>
    </row>
    <row r="12" spans="1:17" s="2" customFormat="1" ht="12" customHeight="1" x14ac:dyDescent="0.2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2" customFormat="1" ht="36" customHeight="1" x14ac:dyDescent="0.2">
      <c r="A13" s="68">
        <v>1</v>
      </c>
      <c r="B13" s="51" t="s">
        <v>279</v>
      </c>
      <c r="C13" s="51" t="s">
        <v>281</v>
      </c>
      <c r="D13" s="51" t="s">
        <v>234</v>
      </c>
      <c r="E13" s="51" t="s">
        <v>154</v>
      </c>
      <c r="F13" s="52">
        <v>43852</v>
      </c>
      <c r="G13" s="52">
        <v>44034</v>
      </c>
      <c r="H13" s="44">
        <v>35000</v>
      </c>
      <c r="I13" s="45">
        <v>0</v>
      </c>
      <c r="J13" s="44">
        <v>35000</v>
      </c>
      <c r="K13" s="44">
        <f t="shared" ref="K13:K22" si="0">J13*0.0287</f>
        <v>1004.5</v>
      </c>
      <c r="L13" s="44">
        <v>0</v>
      </c>
      <c r="M13" s="44">
        <f t="shared" ref="M13:M22" si="1">J13*0.0304</f>
        <v>1064</v>
      </c>
      <c r="N13" s="44">
        <v>1190.1199999999999</v>
      </c>
      <c r="O13" s="44">
        <f t="shared" ref="O13:O22" si="2">K13+L13+M13+N13</f>
        <v>3258.62</v>
      </c>
      <c r="P13" s="58">
        <f t="shared" ref="P13:P22" si="3">+J13-O13</f>
        <v>31741.38</v>
      </c>
      <c r="Q13" s="3"/>
    </row>
    <row r="14" spans="1:17" s="2" customFormat="1" ht="36" customHeight="1" x14ac:dyDescent="0.2">
      <c r="A14" s="68">
        <f>A13+1</f>
        <v>2</v>
      </c>
      <c r="B14" s="51" t="s">
        <v>280</v>
      </c>
      <c r="C14" s="51" t="s">
        <v>281</v>
      </c>
      <c r="D14" s="51" t="s">
        <v>16</v>
      </c>
      <c r="E14" s="51" t="s">
        <v>154</v>
      </c>
      <c r="F14" s="52">
        <v>43845</v>
      </c>
      <c r="G14" s="52">
        <v>44027</v>
      </c>
      <c r="H14" s="44">
        <v>40000</v>
      </c>
      <c r="I14" s="45">
        <v>0</v>
      </c>
      <c r="J14" s="44">
        <v>40000</v>
      </c>
      <c r="K14" s="44">
        <f>J14*0.0287</f>
        <v>1148</v>
      </c>
      <c r="L14" s="44">
        <v>442.65</v>
      </c>
      <c r="M14" s="44">
        <f t="shared" si="1"/>
        <v>1216</v>
      </c>
      <c r="N14" s="44">
        <v>0</v>
      </c>
      <c r="O14" s="44">
        <f t="shared" si="2"/>
        <v>2806.65</v>
      </c>
      <c r="P14" s="58">
        <f t="shared" si="3"/>
        <v>37193.35</v>
      </c>
      <c r="Q14" s="3"/>
    </row>
    <row r="15" spans="1:17" s="2" customFormat="1" ht="36" customHeight="1" x14ac:dyDescent="0.2">
      <c r="A15" s="68">
        <f t="shared" ref="A15:A27" si="4">A14+1</f>
        <v>3</v>
      </c>
      <c r="B15" s="51" t="s">
        <v>298</v>
      </c>
      <c r="C15" s="51" t="s">
        <v>96</v>
      </c>
      <c r="D15" s="51" t="s">
        <v>17</v>
      </c>
      <c r="E15" s="51" t="s">
        <v>154</v>
      </c>
      <c r="F15" s="52" t="s">
        <v>299</v>
      </c>
      <c r="G15" s="52">
        <v>44077</v>
      </c>
      <c r="H15" s="44">
        <v>30000</v>
      </c>
      <c r="I15" s="45">
        <v>0</v>
      </c>
      <c r="J15" s="44">
        <v>30000</v>
      </c>
      <c r="K15" s="44">
        <f>J15*0.0287</f>
        <v>861</v>
      </c>
      <c r="L15" s="44">
        <v>0</v>
      </c>
      <c r="M15" s="44">
        <f t="shared" si="1"/>
        <v>912</v>
      </c>
      <c r="N15" s="44">
        <v>0</v>
      </c>
      <c r="O15" s="44">
        <f t="shared" si="2"/>
        <v>1773</v>
      </c>
      <c r="P15" s="58">
        <f t="shared" si="3"/>
        <v>28227</v>
      </c>
      <c r="Q15" s="3"/>
    </row>
    <row r="16" spans="1:17" s="2" customFormat="1" ht="36" customHeight="1" x14ac:dyDescent="0.2">
      <c r="A16" s="68">
        <f t="shared" si="4"/>
        <v>4</v>
      </c>
      <c r="B16" s="51" t="s">
        <v>282</v>
      </c>
      <c r="C16" s="51" t="s">
        <v>110</v>
      </c>
      <c r="D16" s="51" t="s">
        <v>284</v>
      </c>
      <c r="E16" s="51" t="s">
        <v>154</v>
      </c>
      <c r="F16" s="52">
        <v>43796</v>
      </c>
      <c r="G16" s="52">
        <v>43978</v>
      </c>
      <c r="H16" s="44">
        <v>35000</v>
      </c>
      <c r="I16" s="45">
        <v>0</v>
      </c>
      <c r="J16" s="44">
        <v>35000</v>
      </c>
      <c r="K16" s="44">
        <f t="shared" si="0"/>
        <v>1004.5</v>
      </c>
      <c r="L16" s="44">
        <v>0</v>
      </c>
      <c r="M16" s="44">
        <f t="shared" si="1"/>
        <v>1064</v>
      </c>
      <c r="N16" s="44">
        <v>0</v>
      </c>
      <c r="O16" s="44">
        <f t="shared" si="2"/>
        <v>2068.5</v>
      </c>
      <c r="P16" s="58">
        <f t="shared" si="3"/>
        <v>32931.5</v>
      </c>
      <c r="Q16" s="3"/>
    </row>
    <row r="17" spans="1:17" s="2" customFormat="1" ht="36" customHeight="1" x14ac:dyDescent="0.2">
      <c r="A17" s="68">
        <f t="shared" si="4"/>
        <v>5</v>
      </c>
      <c r="B17" s="51" t="s">
        <v>283</v>
      </c>
      <c r="C17" s="51" t="s">
        <v>110</v>
      </c>
      <c r="D17" s="51" t="s">
        <v>284</v>
      </c>
      <c r="E17" s="51" t="s">
        <v>154</v>
      </c>
      <c r="F17" s="52">
        <v>43796</v>
      </c>
      <c r="G17" s="52">
        <v>43978</v>
      </c>
      <c r="H17" s="44">
        <v>35000</v>
      </c>
      <c r="I17" s="45">
        <v>0</v>
      </c>
      <c r="J17" s="44">
        <v>35000</v>
      </c>
      <c r="K17" s="44">
        <f t="shared" si="0"/>
        <v>1004.5</v>
      </c>
      <c r="L17" s="44">
        <v>0</v>
      </c>
      <c r="M17" s="44">
        <f t="shared" si="1"/>
        <v>1064</v>
      </c>
      <c r="N17" s="44">
        <v>0</v>
      </c>
      <c r="O17" s="44">
        <f t="shared" si="2"/>
        <v>2068.5</v>
      </c>
      <c r="P17" s="58">
        <f t="shared" si="3"/>
        <v>32931.5</v>
      </c>
      <c r="Q17" s="3"/>
    </row>
    <row r="18" spans="1:17" s="2" customFormat="1" ht="36" customHeight="1" x14ac:dyDescent="0.2">
      <c r="A18" s="68">
        <f t="shared" si="4"/>
        <v>6</v>
      </c>
      <c r="B18" s="51" t="s">
        <v>285</v>
      </c>
      <c r="C18" s="51" t="s">
        <v>110</v>
      </c>
      <c r="D18" s="51" t="s">
        <v>284</v>
      </c>
      <c r="E18" s="51" t="s">
        <v>154</v>
      </c>
      <c r="F18" s="52">
        <v>43800</v>
      </c>
      <c r="G18" s="52">
        <v>43983</v>
      </c>
      <c r="H18" s="44">
        <v>35000</v>
      </c>
      <c r="I18" s="45">
        <v>0</v>
      </c>
      <c r="J18" s="44">
        <v>35000</v>
      </c>
      <c r="K18" s="44">
        <f t="shared" si="0"/>
        <v>1004.5</v>
      </c>
      <c r="L18" s="44">
        <v>0</v>
      </c>
      <c r="M18" s="44">
        <f t="shared" si="1"/>
        <v>1064</v>
      </c>
      <c r="N18" s="44">
        <v>0</v>
      </c>
      <c r="O18" s="44">
        <f t="shared" si="2"/>
        <v>2068.5</v>
      </c>
      <c r="P18" s="58">
        <f t="shared" si="3"/>
        <v>32931.5</v>
      </c>
      <c r="Q18" s="3"/>
    </row>
    <row r="19" spans="1:17" s="2" customFormat="1" ht="36" customHeight="1" x14ac:dyDescent="0.2">
      <c r="A19" s="68">
        <f t="shared" si="4"/>
        <v>7</v>
      </c>
      <c r="B19" s="51" t="s">
        <v>287</v>
      </c>
      <c r="C19" s="51" t="s">
        <v>110</v>
      </c>
      <c r="D19" s="51" t="s">
        <v>288</v>
      </c>
      <c r="E19" s="51" t="s">
        <v>154</v>
      </c>
      <c r="F19" s="52">
        <v>43796</v>
      </c>
      <c r="G19" s="52">
        <v>43978</v>
      </c>
      <c r="H19" s="44">
        <v>45000</v>
      </c>
      <c r="I19" s="45">
        <v>0</v>
      </c>
      <c r="J19" s="44">
        <v>45000</v>
      </c>
      <c r="K19" s="44">
        <f t="shared" si="0"/>
        <v>1291.5</v>
      </c>
      <c r="L19" s="44">
        <v>1148.33</v>
      </c>
      <c r="M19" s="44">
        <f t="shared" si="1"/>
        <v>1368</v>
      </c>
      <c r="N19" s="44">
        <v>0</v>
      </c>
      <c r="O19" s="44">
        <f t="shared" si="2"/>
        <v>3807.83</v>
      </c>
      <c r="P19" s="58">
        <f t="shared" si="3"/>
        <v>41192.17</v>
      </c>
      <c r="Q19" s="3"/>
    </row>
    <row r="20" spans="1:17" s="2" customFormat="1" ht="36" customHeight="1" x14ac:dyDescent="0.2">
      <c r="A20" s="68">
        <f t="shared" si="4"/>
        <v>8</v>
      </c>
      <c r="B20" s="51" t="s">
        <v>286</v>
      </c>
      <c r="C20" s="51" t="s">
        <v>102</v>
      </c>
      <c r="D20" s="51" t="s">
        <v>294</v>
      </c>
      <c r="E20" s="51" t="s">
        <v>154</v>
      </c>
      <c r="F20" s="52">
        <v>43823</v>
      </c>
      <c r="G20" s="52">
        <v>44006</v>
      </c>
      <c r="H20" s="44">
        <v>35000</v>
      </c>
      <c r="I20" s="45">
        <v>0</v>
      </c>
      <c r="J20" s="44">
        <v>35000</v>
      </c>
      <c r="K20" s="44">
        <f t="shared" si="0"/>
        <v>1004.5</v>
      </c>
      <c r="L20" s="44">
        <v>0</v>
      </c>
      <c r="M20" s="44">
        <f t="shared" si="1"/>
        <v>1064</v>
      </c>
      <c r="N20" s="44">
        <v>0</v>
      </c>
      <c r="O20" s="44">
        <f t="shared" si="2"/>
        <v>2068.5</v>
      </c>
      <c r="P20" s="58">
        <f t="shared" si="3"/>
        <v>32931.5</v>
      </c>
      <c r="Q20" s="3"/>
    </row>
    <row r="21" spans="1:17" s="2" customFormat="1" ht="36" customHeight="1" x14ac:dyDescent="0.2">
      <c r="A21" s="68">
        <f t="shared" si="4"/>
        <v>9</v>
      </c>
      <c r="B21" s="51" t="s">
        <v>289</v>
      </c>
      <c r="C21" s="51" t="s">
        <v>102</v>
      </c>
      <c r="D21" s="51" t="s">
        <v>294</v>
      </c>
      <c r="E21" s="51" t="s">
        <v>154</v>
      </c>
      <c r="F21" s="52">
        <v>43823</v>
      </c>
      <c r="G21" s="52">
        <v>44006</v>
      </c>
      <c r="H21" s="44">
        <v>35000</v>
      </c>
      <c r="I21" s="45">
        <v>0</v>
      </c>
      <c r="J21" s="44">
        <v>35000</v>
      </c>
      <c r="K21" s="44">
        <f t="shared" si="0"/>
        <v>1004.5</v>
      </c>
      <c r="L21" s="44">
        <v>0</v>
      </c>
      <c r="M21" s="44">
        <f t="shared" si="1"/>
        <v>1064</v>
      </c>
      <c r="N21" s="44">
        <v>0</v>
      </c>
      <c r="O21" s="44">
        <f t="shared" si="2"/>
        <v>2068.5</v>
      </c>
      <c r="P21" s="58">
        <f t="shared" si="3"/>
        <v>32931.5</v>
      </c>
      <c r="Q21" s="3"/>
    </row>
    <row r="22" spans="1:17" s="2" customFormat="1" ht="36" customHeight="1" x14ac:dyDescent="0.2">
      <c r="A22" s="68">
        <f t="shared" si="4"/>
        <v>10</v>
      </c>
      <c r="B22" s="51" t="s">
        <v>290</v>
      </c>
      <c r="C22" s="51" t="s">
        <v>102</v>
      </c>
      <c r="D22" s="51" t="s">
        <v>294</v>
      </c>
      <c r="E22" s="51" t="s">
        <v>154</v>
      </c>
      <c r="F22" s="52">
        <v>43823</v>
      </c>
      <c r="G22" s="52">
        <v>44006</v>
      </c>
      <c r="H22" s="44">
        <v>35000</v>
      </c>
      <c r="I22" s="45">
        <v>0</v>
      </c>
      <c r="J22" s="44">
        <v>35000</v>
      </c>
      <c r="K22" s="44">
        <f t="shared" si="0"/>
        <v>1004.5</v>
      </c>
      <c r="L22" s="44">
        <v>0</v>
      </c>
      <c r="M22" s="44">
        <f t="shared" si="1"/>
        <v>1064</v>
      </c>
      <c r="N22" s="44">
        <v>0</v>
      </c>
      <c r="O22" s="44">
        <f t="shared" si="2"/>
        <v>2068.5</v>
      </c>
      <c r="P22" s="58">
        <f t="shared" si="3"/>
        <v>32931.5</v>
      </c>
      <c r="Q22" s="3"/>
    </row>
    <row r="23" spans="1:17" s="15" customFormat="1" ht="36" customHeight="1" x14ac:dyDescent="0.2">
      <c r="A23" s="68">
        <f t="shared" si="4"/>
        <v>11</v>
      </c>
      <c r="B23" s="51" t="s">
        <v>238</v>
      </c>
      <c r="C23" s="47" t="s">
        <v>242</v>
      </c>
      <c r="D23" s="47" t="s">
        <v>243</v>
      </c>
      <c r="E23" s="47" t="s">
        <v>154</v>
      </c>
      <c r="F23" s="52" t="s">
        <v>244</v>
      </c>
      <c r="G23" s="52">
        <v>44062</v>
      </c>
      <c r="H23" s="44">
        <v>45000</v>
      </c>
      <c r="I23" s="45">
        <v>0</v>
      </c>
      <c r="J23" s="44">
        <v>45000</v>
      </c>
      <c r="K23" s="44">
        <f t="shared" ref="K23:K27" si="5">J23*0.0287</f>
        <v>1291.5</v>
      </c>
      <c r="L23" s="44">
        <v>969.81</v>
      </c>
      <c r="M23" s="44">
        <f t="shared" ref="M23:M27" si="6">J23*0.0304</f>
        <v>1368</v>
      </c>
      <c r="N23" s="44">
        <v>1190.1199999999999</v>
      </c>
      <c r="O23" s="44">
        <f t="shared" ref="O23:O27" si="7">K23+L23+M23+N23</f>
        <v>4819.43</v>
      </c>
      <c r="P23" s="58">
        <f t="shared" ref="P23:P27" si="8">+J23-O23</f>
        <v>40180.57</v>
      </c>
    </row>
    <row r="24" spans="1:17" s="15" customFormat="1" ht="36" customHeight="1" x14ac:dyDescent="0.2">
      <c r="A24" s="68">
        <f t="shared" si="4"/>
        <v>12</v>
      </c>
      <c r="B24" s="51" t="s">
        <v>239</v>
      </c>
      <c r="C24" s="47" t="s">
        <v>242</v>
      </c>
      <c r="D24" s="47" t="s">
        <v>243</v>
      </c>
      <c r="E24" s="47" t="s">
        <v>154</v>
      </c>
      <c r="F24" s="52" t="s">
        <v>244</v>
      </c>
      <c r="G24" s="52">
        <v>44062</v>
      </c>
      <c r="H24" s="44">
        <v>45000</v>
      </c>
      <c r="I24" s="45">
        <v>0</v>
      </c>
      <c r="J24" s="44">
        <v>45000</v>
      </c>
      <c r="K24" s="44">
        <f t="shared" si="5"/>
        <v>1291.5</v>
      </c>
      <c r="L24" s="44">
        <v>1148.33</v>
      </c>
      <c r="M24" s="44">
        <f t="shared" si="6"/>
        <v>1368</v>
      </c>
      <c r="N24" s="44">
        <v>0</v>
      </c>
      <c r="O24" s="44">
        <f t="shared" si="7"/>
        <v>3807.83</v>
      </c>
      <c r="P24" s="58">
        <f t="shared" si="8"/>
        <v>41192.17</v>
      </c>
    </row>
    <row r="25" spans="1:17" s="15" customFormat="1" ht="36" customHeight="1" x14ac:dyDescent="0.2">
      <c r="A25" s="68">
        <f t="shared" si="4"/>
        <v>13</v>
      </c>
      <c r="B25" s="51" t="s">
        <v>240</v>
      </c>
      <c r="C25" s="47" t="s">
        <v>242</v>
      </c>
      <c r="D25" s="47" t="s">
        <v>243</v>
      </c>
      <c r="E25" s="47" t="s">
        <v>154</v>
      </c>
      <c r="F25" s="52" t="s">
        <v>244</v>
      </c>
      <c r="G25" s="52">
        <v>44062</v>
      </c>
      <c r="H25" s="44">
        <v>45000</v>
      </c>
      <c r="I25" s="45">
        <v>0</v>
      </c>
      <c r="J25" s="44">
        <v>45000</v>
      </c>
      <c r="K25" s="44">
        <f t="shared" si="5"/>
        <v>1291.5</v>
      </c>
      <c r="L25" s="44">
        <v>1148.33</v>
      </c>
      <c r="M25" s="44">
        <f t="shared" si="6"/>
        <v>1368</v>
      </c>
      <c r="N25" s="44">
        <v>0</v>
      </c>
      <c r="O25" s="44">
        <f t="shared" si="7"/>
        <v>3807.83</v>
      </c>
      <c r="P25" s="58">
        <f t="shared" si="8"/>
        <v>41192.17</v>
      </c>
    </row>
    <row r="26" spans="1:17" s="15" customFormat="1" ht="36" customHeight="1" x14ac:dyDescent="0.2">
      <c r="A26" s="68">
        <f t="shared" si="4"/>
        <v>14</v>
      </c>
      <c r="B26" s="51" t="s">
        <v>261</v>
      </c>
      <c r="C26" s="47" t="s">
        <v>242</v>
      </c>
      <c r="D26" s="47" t="s">
        <v>243</v>
      </c>
      <c r="E26" s="47" t="s">
        <v>154</v>
      </c>
      <c r="F26" s="52">
        <v>43899</v>
      </c>
      <c r="G26" s="52">
        <v>44083</v>
      </c>
      <c r="H26" s="44">
        <v>45000</v>
      </c>
      <c r="I26" s="45">
        <v>0</v>
      </c>
      <c r="J26" s="44">
        <v>45000</v>
      </c>
      <c r="K26" s="44">
        <f t="shared" si="5"/>
        <v>1291.5</v>
      </c>
      <c r="L26" s="44">
        <v>1148.33</v>
      </c>
      <c r="M26" s="44">
        <f t="shared" si="6"/>
        <v>1368</v>
      </c>
      <c r="N26" s="44">
        <v>0</v>
      </c>
      <c r="O26" s="44">
        <f t="shared" si="7"/>
        <v>3807.83</v>
      </c>
      <c r="P26" s="58">
        <f t="shared" si="8"/>
        <v>41192.17</v>
      </c>
    </row>
    <row r="27" spans="1:17" s="15" customFormat="1" ht="36" customHeight="1" x14ac:dyDescent="0.2">
      <c r="A27" s="68">
        <f t="shared" si="4"/>
        <v>15</v>
      </c>
      <c r="B27" s="51" t="s">
        <v>241</v>
      </c>
      <c r="C27" s="47" t="s">
        <v>102</v>
      </c>
      <c r="D27" s="47" t="s">
        <v>166</v>
      </c>
      <c r="E27" s="47" t="s">
        <v>154</v>
      </c>
      <c r="F27" s="52" t="s">
        <v>245</v>
      </c>
      <c r="G27" s="52" t="s">
        <v>291</v>
      </c>
      <c r="H27" s="44">
        <v>45000</v>
      </c>
      <c r="I27" s="45">
        <v>0</v>
      </c>
      <c r="J27" s="44">
        <v>45000</v>
      </c>
      <c r="K27" s="44">
        <f t="shared" si="5"/>
        <v>1291.5</v>
      </c>
      <c r="L27" s="44">
        <v>969.81</v>
      </c>
      <c r="M27" s="44">
        <f t="shared" si="6"/>
        <v>1368</v>
      </c>
      <c r="N27" s="44">
        <v>1190.1199999999999</v>
      </c>
      <c r="O27" s="44">
        <f t="shared" si="7"/>
        <v>4819.43</v>
      </c>
      <c r="P27" s="58">
        <f t="shared" si="8"/>
        <v>40180.57</v>
      </c>
    </row>
    <row r="28" spans="1:17" s="14" customFormat="1" ht="24.75" customHeight="1" thickBot="1" x14ac:dyDescent="0.3">
      <c r="A28" s="61"/>
      <c r="B28" s="73" t="s">
        <v>140</v>
      </c>
      <c r="C28" s="73"/>
      <c r="D28" s="73"/>
      <c r="E28" s="73"/>
      <c r="F28" s="73"/>
      <c r="G28" s="73"/>
      <c r="H28" s="62">
        <f>SUM(H13:H27)</f>
        <v>585000</v>
      </c>
      <c r="I28" s="62">
        <f t="shared" ref="I28:P28" si="9">SUM(I13:I27)</f>
        <v>0</v>
      </c>
      <c r="J28" s="62">
        <f t="shared" si="9"/>
        <v>585000</v>
      </c>
      <c r="K28" s="62">
        <f t="shared" si="9"/>
        <v>16789.5</v>
      </c>
      <c r="L28" s="62">
        <f t="shared" si="9"/>
        <v>6975.59</v>
      </c>
      <c r="M28" s="62">
        <f t="shared" si="9"/>
        <v>17784</v>
      </c>
      <c r="N28" s="62">
        <f t="shared" si="9"/>
        <v>3570.3599999999997</v>
      </c>
      <c r="O28" s="62">
        <f t="shared" si="9"/>
        <v>45119.450000000004</v>
      </c>
      <c r="P28" s="62">
        <f t="shared" si="9"/>
        <v>539880.54999999993</v>
      </c>
    </row>
    <row r="29" spans="1:17" ht="21.75" customHeight="1" x14ac:dyDescent="0.2"/>
    <row r="30" spans="1:17" ht="21.75" customHeight="1" x14ac:dyDescent="0.2"/>
    <row r="31" spans="1:17" ht="21.75" customHeight="1" x14ac:dyDescent="0.2"/>
    <row r="32" spans="1:17" ht="21.75" customHeight="1" x14ac:dyDescent="0.2"/>
    <row r="33" spans="2:17" ht="21.75" customHeight="1" x14ac:dyDescent="0.2"/>
    <row r="34" spans="2:17" ht="21.75" customHeight="1" x14ac:dyDescent="0.2"/>
    <row r="35" spans="2:17" ht="21.75" customHeight="1" x14ac:dyDescent="0.2"/>
    <row r="36" spans="2:17" ht="21.75" customHeight="1" x14ac:dyDescent="0.2"/>
    <row r="37" spans="2:17" ht="21.75" customHeight="1" x14ac:dyDescent="0.2"/>
    <row r="38" spans="2:17" s="5" customFormat="1" ht="21.75" customHeight="1" x14ac:dyDescent="0.2">
      <c r="B38"/>
      <c r="C38"/>
      <c r="D38"/>
      <c r="H38"/>
      <c r="I38"/>
      <c r="J38"/>
      <c r="K38"/>
      <c r="L38"/>
      <c r="M38"/>
      <c r="N38"/>
      <c r="O38"/>
      <c r="P38"/>
      <c r="Q38"/>
    </row>
    <row r="39" spans="2:17" s="5" customFormat="1" ht="21.75" customHeight="1" x14ac:dyDescent="0.2">
      <c r="B39"/>
      <c r="C39"/>
      <c r="D39"/>
      <c r="H39"/>
      <c r="I39"/>
      <c r="J39"/>
      <c r="K39"/>
      <c r="L39"/>
      <c r="M39"/>
      <c r="N39"/>
      <c r="O39"/>
      <c r="P39"/>
      <c r="Q39"/>
    </row>
    <row r="40" spans="2:17" s="5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ht="21.75" customHeight="1" x14ac:dyDescent="0.2"/>
    <row r="55" spans="2:17" ht="21.75" customHeight="1" x14ac:dyDescent="0.2"/>
    <row r="56" spans="2:17" ht="21.75" customHeight="1" x14ac:dyDescent="0.2"/>
    <row r="57" spans="2:17" ht="21.75" customHeight="1" x14ac:dyDescent="0.2"/>
    <row r="65" spans="1:7" s="2" customFormat="1" ht="36" customHeight="1" x14ac:dyDescent="0.2">
      <c r="A65" s="10"/>
      <c r="E65" s="10"/>
      <c r="F65" s="10"/>
      <c r="G65" s="10"/>
    </row>
    <row r="68" spans="1:7" ht="36" customHeight="1" x14ac:dyDescent="0.2"/>
    <row r="69" spans="1:7" ht="36" customHeight="1" x14ac:dyDescent="0.2"/>
    <row r="70" spans="1:7" ht="36" customHeight="1" x14ac:dyDescent="0.2"/>
    <row r="79" spans="1:7" s="7" customFormat="1" ht="36" customHeight="1" x14ac:dyDescent="0.2">
      <c r="A79" s="9"/>
    </row>
    <row r="80" spans="1:7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</sheetData>
  <mergeCells count="5">
    <mergeCell ref="A4:P4"/>
    <mergeCell ref="A7:P7"/>
    <mergeCell ref="A9:P9"/>
    <mergeCell ref="B28:G28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opLeftCell="A3" zoomScaleNormal="100" zoomScaleSheetLayoutView="48" workbookViewId="0">
      <selection activeCell="A4" sqref="A4:N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76" t="s">
        <v>303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5" ht="9.7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ht="21.75" customHeight="1" x14ac:dyDescent="0.25">
      <c r="A6" s="77" t="s">
        <v>114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5" ht="26.25" customHeight="1" x14ac:dyDescent="0.25">
      <c r="A7" s="75" t="s">
        <v>296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74" t="s">
        <v>208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29" t="s">
        <v>178</v>
      </c>
      <c r="G11" s="29" t="s">
        <v>0</v>
      </c>
      <c r="H11" s="29" t="s">
        <v>1</v>
      </c>
      <c r="I11" s="29" t="s">
        <v>2</v>
      </c>
      <c r="J11" s="29" t="s">
        <v>3</v>
      </c>
      <c r="K11" s="29" t="s">
        <v>4</v>
      </c>
      <c r="L11" s="29" t="s">
        <v>5</v>
      </c>
      <c r="M11" s="29" t="s">
        <v>6</v>
      </c>
      <c r="N11" s="30" t="s">
        <v>139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8">
        <v>1</v>
      </c>
      <c r="B13" s="31" t="s">
        <v>185</v>
      </c>
      <c r="C13" s="42" t="s">
        <v>186</v>
      </c>
      <c r="D13" s="42" t="s">
        <v>187</v>
      </c>
      <c r="E13" s="42" t="s">
        <v>193</v>
      </c>
      <c r="F13" s="33">
        <v>10000</v>
      </c>
      <c r="G13" s="39">
        <v>0</v>
      </c>
      <c r="H13" s="33">
        <v>10000</v>
      </c>
      <c r="I13" s="33">
        <v>0</v>
      </c>
      <c r="J13" s="39">
        <v>0</v>
      </c>
      <c r="K13" s="33">
        <v>0</v>
      </c>
      <c r="L13" s="39">
        <v>0</v>
      </c>
      <c r="M13" s="33">
        <v>0</v>
      </c>
      <c r="N13" s="34">
        <v>10000</v>
      </c>
    </row>
    <row r="14" spans="1:15" s="15" customFormat="1" ht="32.1" customHeight="1" x14ac:dyDescent="0.2">
      <c r="A14" s="40">
        <v>2</v>
      </c>
      <c r="B14" s="37" t="s">
        <v>188</v>
      </c>
      <c r="C14" s="43" t="s">
        <v>186</v>
      </c>
      <c r="D14" s="43" t="s">
        <v>187</v>
      </c>
      <c r="E14" s="43" t="s">
        <v>193</v>
      </c>
      <c r="F14" s="35">
        <v>20000</v>
      </c>
      <c r="G14" s="41">
        <v>0</v>
      </c>
      <c r="H14" s="35">
        <v>20000</v>
      </c>
      <c r="I14" s="35">
        <v>0</v>
      </c>
      <c r="J14" s="41">
        <v>0</v>
      </c>
      <c r="K14" s="35">
        <v>0</v>
      </c>
      <c r="L14" s="41">
        <v>0</v>
      </c>
      <c r="M14" s="35">
        <v>0</v>
      </c>
      <c r="N14" s="36">
        <v>20000</v>
      </c>
    </row>
    <row r="15" spans="1:15" s="15" customFormat="1" ht="32.1" customHeight="1" x14ac:dyDescent="0.2">
      <c r="A15" s="40">
        <v>3</v>
      </c>
      <c r="B15" s="37" t="s">
        <v>189</v>
      </c>
      <c r="C15" s="43" t="s">
        <v>186</v>
      </c>
      <c r="D15" s="43" t="s">
        <v>187</v>
      </c>
      <c r="E15" s="43" t="s">
        <v>193</v>
      </c>
      <c r="F15" s="35">
        <v>10000</v>
      </c>
      <c r="G15" s="41">
        <v>0</v>
      </c>
      <c r="H15" s="35">
        <v>10000</v>
      </c>
      <c r="I15" s="35">
        <v>0</v>
      </c>
      <c r="J15" s="41">
        <v>0</v>
      </c>
      <c r="K15" s="35">
        <v>0</v>
      </c>
      <c r="L15" s="41">
        <v>0</v>
      </c>
      <c r="M15" s="35">
        <v>0</v>
      </c>
      <c r="N15" s="36">
        <v>10000</v>
      </c>
    </row>
    <row r="16" spans="1:15" s="15" customFormat="1" ht="32.1" customHeight="1" x14ac:dyDescent="0.2">
      <c r="A16" s="40">
        <v>4</v>
      </c>
      <c r="B16" s="37" t="s">
        <v>190</v>
      </c>
      <c r="C16" s="43" t="s">
        <v>186</v>
      </c>
      <c r="D16" s="43" t="s">
        <v>187</v>
      </c>
      <c r="E16" s="43" t="s">
        <v>193</v>
      </c>
      <c r="F16" s="35">
        <v>10000</v>
      </c>
      <c r="G16" s="41">
        <v>0</v>
      </c>
      <c r="H16" s="35">
        <v>10000</v>
      </c>
      <c r="I16" s="35">
        <v>0</v>
      </c>
      <c r="J16" s="41">
        <v>0</v>
      </c>
      <c r="K16" s="35">
        <v>0</v>
      </c>
      <c r="L16" s="41">
        <v>0</v>
      </c>
      <c r="M16" s="35">
        <v>0</v>
      </c>
      <c r="N16" s="36">
        <v>10000</v>
      </c>
    </row>
    <row r="17" spans="1:15" s="15" customFormat="1" ht="32.1" customHeight="1" x14ac:dyDescent="0.2">
      <c r="A17" s="40">
        <v>5</v>
      </c>
      <c r="B17" s="37" t="s">
        <v>191</v>
      </c>
      <c r="C17" s="43" t="s">
        <v>186</v>
      </c>
      <c r="D17" s="43" t="s">
        <v>187</v>
      </c>
      <c r="E17" s="43" t="s">
        <v>193</v>
      </c>
      <c r="F17" s="35">
        <v>10000</v>
      </c>
      <c r="G17" s="41">
        <v>0</v>
      </c>
      <c r="H17" s="35">
        <v>10000</v>
      </c>
      <c r="I17" s="35">
        <v>0</v>
      </c>
      <c r="J17" s="41">
        <v>0</v>
      </c>
      <c r="K17" s="35">
        <v>0</v>
      </c>
      <c r="L17" s="41">
        <v>0</v>
      </c>
      <c r="M17" s="35">
        <v>0</v>
      </c>
      <c r="N17" s="36">
        <v>10000</v>
      </c>
    </row>
    <row r="18" spans="1:15" s="15" customFormat="1" ht="32.1" customHeight="1" x14ac:dyDescent="0.2">
      <c r="A18" s="40">
        <v>6</v>
      </c>
      <c r="B18" s="37" t="s">
        <v>192</v>
      </c>
      <c r="C18" s="43" t="s">
        <v>186</v>
      </c>
      <c r="D18" s="43" t="s">
        <v>187</v>
      </c>
      <c r="E18" s="43" t="s">
        <v>193</v>
      </c>
      <c r="F18" s="35">
        <v>20000</v>
      </c>
      <c r="G18" s="41">
        <v>0</v>
      </c>
      <c r="H18" s="35">
        <v>20000</v>
      </c>
      <c r="I18" s="35">
        <v>0</v>
      </c>
      <c r="J18" s="41">
        <v>0</v>
      </c>
      <c r="K18" s="35">
        <v>0</v>
      </c>
      <c r="L18" s="41">
        <v>0</v>
      </c>
      <c r="M18" s="35">
        <v>0</v>
      </c>
      <c r="N18" s="36">
        <v>20000</v>
      </c>
    </row>
    <row r="19" spans="1:15" s="15" customFormat="1" ht="32.1" customHeight="1" x14ac:dyDescent="0.2">
      <c r="A19" s="40">
        <v>7</v>
      </c>
      <c r="B19" s="37" t="s">
        <v>275</v>
      </c>
      <c r="C19" s="43" t="s">
        <v>186</v>
      </c>
      <c r="D19" s="43" t="s">
        <v>187</v>
      </c>
      <c r="E19" s="43" t="s">
        <v>193</v>
      </c>
      <c r="F19" s="35">
        <v>10000</v>
      </c>
      <c r="G19" s="41">
        <v>0</v>
      </c>
      <c r="H19" s="35">
        <v>10000</v>
      </c>
      <c r="I19" s="35">
        <v>0</v>
      </c>
      <c r="J19" s="41">
        <v>0</v>
      </c>
      <c r="K19" s="35">
        <v>0</v>
      </c>
      <c r="L19" s="41">
        <v>0</v>
      </c>
      <c r="M19" s="35">
        <v>0</v>
      </c>
      <c r="N19" s="36">
        <v>10000</v>
      </c>
    </row>
    <row r="20" spans="1:15" s="14" customFormat="1" ht="36" customHeight="1" thickBot="1" x14ac:dyDescent="0.3">
      <c r="A20" s="61"/>
      <c r="B20" s="73" t="s">
        <v>140</v>
      </c>
      <c r="C20" s="73"/>
      <c r="D20" s="73"/>
      <c r="E20" s="73"/>
      <c r="F20" s="63">
        <f t="shared" ref="F20:N20" si="0">SUM(F13:F19)</f>
        <v>90000</v>
      </c>
      <c r="G20" s="64">
        <f t="shared" si="0"/>
        <v>0</v>
      </c>
      <c r="H20" s="63">
        <f t="shared" si="0"/>
        <v>90000</v>
      </c>
      <c r="I20" s="63">
        <f t="shared" si="0"/>
        <v>0</v>
      </c>
      <c r="J20" s="63">
        <f t="shared" si="0"/>
        <v>0</v>
      </c>
      <c r="K20" s="63">
        <f t="shared" si="0"/>
        <v>0</v>
      </c>
      <c r="L20" s="63">
        <f t="shared" si="0"/>
        <v>0</v>
      </c>
      <c r="M20" s="63">
        <f t="shared" si="0"/>
        <v>0</v>
      </c>
      <c r="N20" s="65">
        <f t="shared" si="0"/>
        <v>90000</v>
      </c>
    </row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/>
    <row r="51" spans="1:5" ht="21.75" customHeight="1" x14ac:dyDescent="0.2"/>
    <row r="52" spans="1:5" ht="21.75" customHeight="1" x14ac:dyDescent="0.2"/>
    <row r="59" spans="1:5" s="2" customFormat="1" ht="36" customHeight="1" x14ac:dyDescent="0.2">
      <c r="A59" s="10"/>
      <c r="E59" s="10"/>
    </row>
    <row r="60" spans="1:5" s="2" customFormat="1" ht="36" customHeight="1" x14ac:dyDescent="0.2">
      <c r="A60" s="10"/>
      <c r="E60" s="10"/>
    </row>
    <row r="62" spans="1:5" ht="36" customHeight="1" x14ac:dyDescent="0.2"/>
    <row r="63" spans="1:5" ht="36" customHeight="1" x14ac:dyDescent="0.2"/>
    <row r="64" spans="1:5" ht="36" customHeight="1" x14ac:dyDescent="0.2"/>
    <row r="65" spans="1:1" ht="36" customHeight="1" x14ac:dyDescent="0.2"/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</sheetData>
  <mergeCells count="5">
    <mergeCell ref="A4:N4"/>
    <mergeCell ref="A7:N7"/>
    <mergeCell ref="A9:N9"/>
    <mergeCell ref="B20:E20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topLeftCell="A4" zoomScaleNormal="100" zoomScaleSheetLayoutView="100" workbookViewId="0">
      <selection activeCell="A4" sqref="A4:F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76" t="s">
        <v>303</v>
      </c>
      <c r="B4" s="76"/>
      <c r="C4" s="76"/>
      <c r="D4" s="76"/>
      <c r="E4" s="76"/>
      <c r="F4" s="76"/>
    </row>
    <row r="5" spans="1:6" ht="26.25" customHeight="1" x14ac:dyDescent="0.2">
      <c r="A5" s="46"/>
      <c r="B5" s="46"/>
      <c r="C5" s="46"/>
      <c r="D5" s="46"/>
      <c r="E5" s="46"/>
    </row>
    <row r="6" spans="1:6" ht="26.25" customHeight="1" x14ac:dyDescent="0.25">
      <c r="A6" s="77" t="s">
        <v>114</v>
      </c>
      <c r="B6" s="77"/>
      <c r="C6" s="77"/>
      <c r="D6" s="77"/>
      <c r="E6" s="77"/>
      <c r="F6" s="77"/>
    </row>
    <row r="7" spans="1:6" ht="26.25" customHeight="1" x14ac:dyDescent="0.25">
      <c r="A7" s="75" t="s">
        <v>197</v>
      </c>
      <c r="B7" s="75"/>
      <c r="C7" s="75"/>
      <c r="D7" s="75"/>
      <c r="E7" s="75"/>
      <c r="F7" s="75"/>
    </row>
    <row r="8" spans="1:6" ht="26.25" customHeight="1" x14ac:dyDescent="0.25">
      <c r="A8" s="75" t="s">
        <v>295</v>
      </c>
      <c r="B8" s="75"/>
      <c r="C8" s="75"/>
      <c r="D8" s="75"/>
      <c r="E8" s="75"/>
      <c r="F8" s="75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27" t="s">
        <v>99</v>
      </c>
      <c r="B11" s="28" t="s">
        <v>91</v>
      </c>
      <c r="C11" s="28" t="s">
        <v>94</v>
      </c>
      <c r="D11" s="28" t="s">
        <v>92</v>
      </c>
      <c r="E11" s="28" t="s">
        <v>93</v>
      </c>
      <c r="F11" s="30" t="s">
        <v>178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53">
        <v>1</v>
      </c>
      <c r="B13" s="54" t="s">
        <v>58</v>
      </c>
      <c r="C13" s="54" t="s">
        <v>97</v>
      </c>
      <c r="D13" s="54" t="s">
        <v>22</v>
      </c>
      <c r="E13" s="55" t="s">
        <v>100</v>
      </c>
      <c r="F13" s="56">
        <v>16500</v>
      </c>
    </row>
    <row r="14" spans="1:6" s="14" customFormat="1" ht="36" customHeight="1" thickBot="1" x14ac:dyDescent="0.3">
      <c r="A14" s="25"/>
      <c r="B14" s="78" t="s">
        <v>140</v>
      </c>
      <c r="C14" s="79"/>
      <c r="D14" s="79"/>
      <c r="E14" s="79"/>
      <c r="F14" s="26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Salon01</cp:lastModifiedBy>
  <cp:lastPrinted>2019-12-02T14:14:08Z</cp:lastPrinted>
  <dcterms:created xsi:type="dcterms:W3CDTF">2017-10-11T04:49:31Z</dcterms:created>
  <dcterms:modified xsi:type="dcterms:W3CDTF">2020-07-06T15:45:29Z</dcterms:modified>
</cp:coreProperties>
</file>