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udy.espinosa\Desktop\Nominas para Angela\"/>
    </mc:Choice>
  </mc:AlternateContent>
  <xr:revisionPtr revIDLastSave="0" documentId="13_ncr:1_{CB1C0936-4AAF-4F0C-86E6-DAB902C24ABD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Nomina Fijos" sheetId="5" r:id="rId1"/>
    <sheet name="Nomina Personal Vigilancia" sheetId="11" r:id="rId2"/>
    <sheet name="Temporal Cargos de Carrera" sheetId="12" r:id="rId3"/>
  </sheets>
  <definedNames>
    <definedName name="_xlnm._FilterDatabase" localSheetId="0" hidden="1">'Nomina Fijos'!$A$10:$N$133</definedName>
    <definedName name="_xlnm.Print_Area" localSheetId="0">'Nomina Fijos'!$A$1:$N$139</definedName>
    <definedName name="_xlnm.Print_Titles" localSheetId="0">'Nomina Fijos'!$1:$10</definedName>
    <definedName name="_xlnm.Print_Titles" localSheetId="1">'Nomina Personal Vigilancia'!$1:$12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28" i="5" l="1"/>
  <c r="N128" i="5"/>
  <c r="I128" i="5"/>
  <c r="K128" i="5"/>
  <c r="A128" i="5"/>
  <c r="A129" i="5" s="1"/>
  <c r="A130" i="5" s="1"/>
  <c r="K58" i="5"/>
  <c r="G131" i="5"/>
  <c r="J131" i="5"/>
  <c r="L131" i="5"/>
  <c r="I130" i="5"/>
  <c r="K130" i="5"/>
  <c r="I129" i="5"/>
  <c r="K129" i="5"/>
  <c r="I91" i="5"/>
  <c r="K91" i="5"/>
  <c r="I90" i="5"/>
  <c r="K90" i="5"/>
  <c r="I89" i="5"/>
  <c r="K89" i="5"/>
  <c r="I88" i="5"/>
  <c r="K88" i="5"/>
  <c r="I22" i="5"/>
  <c r="M22" i="5" s="1"/>
  <c r="N22" i="5" s="1"/>
  <c r="I57" i="5"/>
  <c r="K57" i="5"/>
  <c r="M89" i="5" l="1"/>
  <c r="N89" i="5" s="1"/>
  <c r="M130" i="5"/>
  <c r="N130" i="5" s="1"/>
  <c r="M88" i="5"/>
  <c r="N88" i="5" s="1"/>
  <c r="M129" i="5"/>
  <c r="N129" i="5" s="1"/>
  <c r="M90" i="5"/>
  <c r="N90" i="5" s="1"/>
  <c r="M91" i="5"/>
  <c r="N91" i="5" s="1"/>
  <c r="M57" i="5"/>
  <c r="N57" i="5" s="1"/>
  <c r="I87" i="5"/>
  <c r="K87" i="5"/>
  <c r="I118" i="5"/>
  <c r="K118" i="5"/>
  <c r="I117" i="5"/>
  <c r="K117" i="5"/>
  <c r="I116" i="5"/>
  <c r="K116" i="5"/>
  <c r="I115" i="5"/>
  <c r="K115" i="5"/>
  <c r="I114" i="5"/>
  <c r="K114" i="5"/>
  <c r="M116" i="5" l="1"/>
  <c r="N116" i="5" s="1"/>
  <c r="M114" i="5"/>
  <c r="N114" i="5" s="1"/>
  <c r="M118" i="5"/>
  <c r="N118" i="5" s="1"/>
  <c r="M117" i="5"/>
  <c r="N117" i="5" s="1"/>
  <c r="M115" i="5"/>
  <c r="N115" i="5" s="1"/>
  <c r="M87" i="5"/>
  <c r="N87" i="5" s="1"/>
  <c r="O50" i="12"/>
  <c r="M50" i="12"/>
  <c r="K50" i="12"/>
  <c r="N49" i="12"/>
  <c r="J50" i="12"/>
  <c r="I50" i="12"/>
  <c r="L49" i="12"/>
  <c r="L48" i="12"/>
  <c r="P48" i="12" s="1"/>
  <c r="Q48" i="12" s="1"/>
  <c r="L39" i="12"/>
  <c r="N39" i="12"/>
  <c r="L38" i="12"/>
  <c r="P38" i="12" s="1"/>
  <c r="Q38" i="12" s="1"/>
  <c r="N38" i="12"/>
  <c r="L37" i="12"/>
  <c r="N37" i="12"/>
  <c r="L27" i="12"/>
  <c r="P27" i="12" s="1"/>
  <c r="Q27" i="12" s="1"/>
  <c r="L25" i="12"/>
  <c r="P39" i="12" l="1"/>
  <c r="Q39" i="12" s="1"/>
  <c r="P37" i="12"/>
  <c r="Q37" i="12" s="1"/>
  <c r="P49" i="12"/>
  <c r="Q49" i="12" s="1"/>
  <c r="P25" i="12"/>
  <c r="Q25" i="12" s="1"/>
  <c r="I54" i="5"/>
  <c r="K54" i="5"/>
  <c r="M54" i="5" l="1"/>
  <c r="N54" i="5" s="1"/>
  <c r="I86" i="5"/>
  <c r="K86" i="5"/>
  <c r="I85" i="5"/>
  <c r="K85" i="5"/>
  <c r="I84" i="5"/>
  <c r="K84" i="5"/>
  <c r="I21" i="5"/>
  <c r="K21" i="5"/>
  <c r="I20" i="5"/>
  <c r="K20" i="5"/>
  <c r="M86" i="5" l="1"/>
  <c r="N86" i="5" s="1"/>
  <c r="M85" i="5"/>
  <c r="N85" i="5" s="1"/>
  <c r="M84" i="5"/>
  <c r="N84" i="5" s="1"/>
  <c r="M20" i="5"/>
  <c r="N20" i="5" s="1"/>
  <c r="M21" i="5"/>
  <c r="N21" i="5" s="1"/>
  <c r="N46" i="12"/>
  <c r="N47" i="12"/>
  <c r="L47" i="12"/>
  <c r="L46" i="12"/>
  <c r="N45" i="12"/>
  <c r="L45" i="12"/>
  <c r="N44" i="12"/>
  <c r="N42" i="12"/>
  <c r="L44" i="12"/>
  <c r="N36" i="12"/>
  <c r="L36" i="12"/>
  <c r="L35" i="12"/>
  <c r="P35" i="12" s="1"/>
  <c r="Q35" i="12" s="1"/>
  <c r="L34" i="12"/>
  <c r="N34" i="12"/>
  <c r="N33" i="12"/>
  <c r="L33" i="12"/>
  <c r="G21" i="11"/>
  <c r="I21" i="11"/>
  <c r="J21" i="11"/>
  <c r="K21" i="11"/>
  <c r="L21" i="11"/>
  <c r="M21" i="11"/>
  <c r="N21" i="11"/>
  <c r="H21" i="11"/>
  <c r="F21" i="11"/>
  <c r="P33" i="12" l="1"/>
  <c r="Q33" i="12" s="1"/>
  <c r="P46" i="12"/>
  <c r="Q46" i="12" s="1"/>
  <c r="P34" i="12"/>
  <c r="Q34" i="12" s="1"/>
  <c r="P47" i="12"/>
  <c r="Q47" i="12" s="1"/>
  <c r="P45" i="12"/>
  <c r="Q45" i="12" s="1"/>
  <c r="P44" i="12"/>
  <c r="Q44" i="12" s="1"/>
  <c r="P36" i="12"/>
  <c r="A12" i="5"/>
  <c r="A13" i="5" s="1"/>
  <c r="A14" i="5" s="1"/>
  <c r="A15" i="5" s="1"/>
  <c r="A16" i="5" s="1"/>
  <c r="A17" i="5" s="1"/>
  <c r="A18" i="5" s="1"/>
  <c r="A19" i="5" s="1"/>
  <c r="K40" i="5"/>
  <c r="I40" i="5"/>
  <c r="K13" i="5"/>
  <c r="I13" i="5"/>
  <c r="I94" i="5"/>
  <c r="K94" i="5"/>
  <c r="B21" i="12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L43" i="12"/>
  <c r="P43" i="12" s="1"/>
  <c r="Q43" i="12" s="1"/>
  <c r="L42" i="12"/>
  <c r="L41" i="12"/>
  <c r="N40" i="12"/>
  <c r="N41" i="12"/>
  <c r="L40" i="12"/>
  <c r="L31" i="12"/>
  <c r="P31" i="12" s="1"/>
  <c r="Q31" i="12" s="1"/>
  <c r="N30" i="12"/>
  <c r="N32" i="12"/>
  <c r="N29" i="12"/>
  <c r="N23" i="12"/>
  <c r="L30" i="12"/>
  <c r="L32" i="12"/>
  <c r="L29" i="12"/>
  <c r="L28" i="12"/>
  <c r="P28" i="12" s="1"/>
  <c r="Q28" i="12" s="1"/>
  <c r="N20" i="12"/>
  <c r="N21" i="12"/>
  <c r="N22" i="12"/>
  <c r="L20" i="12"/>
  <c r="L21" i="12"/>
  <c r="L22" i="12"/>
  <c r="L23" i="12"/>
  <c r="N50" i="12" l="1"/>
  <c r="A20" i="5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Q36" i="12"/>
  <c r="P23" i="12"/>
  <c r="Q23" i="12" s="1"/>
  <c r="M40" i="5"/>
  <c r="N40" i="5" s="1"/>
  <c r="M13" i="5"/>
  <c r="N13" i="5" s="1"/>
  <c r="M94" i="5"/>
  <c r="N94" i="5" s="1"/>
  <c r="P32" i="12"/>
  <c r="Q32" i="12" s="1"/>
  <c r="P40" i="12"/>
  <c r="Q40" i="12" s="1"/>
  <c r="P29" i="12"/>
  <c r="Q29" i="12" s="1"/>
  <c r="P41" i="12"/>
  <c r="Q41" i="12" s="1"/>
  <c r="P30" i="12"/>
  <c r="Q30" i="12" s="1"/>
  <c r="P20" i="12"/>
  <c r="P22" i="12"/>
  <c r="Q22" i="12" s="1"/>
  <c r="P21" i="12"/>
  <c r="Q21" i="12" s="1"/>
  <c r="P42" i="12"/>
  <c r="Q42" i="12" s="1"/>
  <c r="L24" i="12"/>
  <c r="P24" i="12" s="1"/>
  <c r="Q24" i="12" s="1"/>
  <c r="L26" i="12"/>
  <c r="P26" i="12" s="1"/>
  <c r="L50" i="12" l="1"/>
  <c r="P50" i="12"/>
  <c r="Q20" i="12"/>
  <c r="Q50" i="12" s="1"/>
  <c r="Q26" i="12"/>
  <c r="I112" i="5"/>
  <c r="K99" i="5"/>
  <c r="K112" i="5"/>
  <c r="I99" i="5"/>
  <c r="K15" i="5"/>
  <c r="K16" i="5"/>
  <c r="K12" i="5"/>
  <c r="I14" i="5"/>
  <c r="I15" i="5"/>
  <c r="I16" i="5"/>
  <c r="I12" i="5"/>
  <c r="M14" i="5" l="1"/>
  <c r="M112" i="5"/>
  <c r="N112" i="5" s="1"/>
  <c r="M99" i="5"/>
  <c r="N99" i="5" s="1"/>
  <c r="M16" i="5"/>
  <c r="N16" i="5" s="1"/>
  <c r="M12" i="5"/>
  <c r="N12" i="5" s="1"/>
  <c r="M15" i="5"/>
  <c r="N15" i="5" s="1"/>
  <c r="N14" i="5" l="1"/>
  <c r="I37" i="5"/>
  <c r="M37" i="5" s="1"/>
  <c r="N37" i="5" s="1"/>
  <c r="I39" i="5"/>
  <c r="M39" i="5" s="1"/>
  <c r="N39" i="5" s="1"/>
  <c r="K113" i="5" l="1"/>
  <c r="I11" i="5" l="1"/>
  <c r="M11" i="5" l="1"/>
  <c r="N11" i="5" l="1"/>
  <c r="K56" i="5"/>
  <c r="I127" i="5" l="1"/>
  <c r="K127" i="5"/>
  <c r="M127" i="5" l="1"/>
  <c r="N127" i="5" s="1"/>
  <c r="K17" i="5" l="1"/>
  <c r="K18" i="5"/>
  <c r="K23" i="5"/>
  <c r="K24" i="5"/>
  <c r="K25" i="5"/>
  <c r="K26" i="5"/>
  <c r="K27" i="5"/>
  <c r="K28" i="5"/>
  <c r="K29" i="5"/>
  <c r="K41" i="5"/>
  <c r="K30" i="5"/>
  <c r="K31" i="5"/>
  <c r="K32" i="5"/>
  <c r="K33" i="5"/>
  <c r="K34" i="5"/>
  <c r="K35" i="5"/>
  <c r="K36" i="5"/>
  <c r="K42" i="5"/>
  <c r="K44" i="5"/>
  <c r="K45" i="5"/>
  <c r="K46" i="5"/>
  <c r="K47" i="5"/>
  <c r="K38" i="5"/>
  <c r="K48" i="5"/>
  <c r="K49" i="5"/>
  <c r="K50" i="5"/>
  <c r="K51" i="5"/>
  <c r="K52" i="5"/>
  <c r="K53" i="5"/>
  <c r="K55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92" i="5"/>
  <c r="K93" i="5"/>
  <c r="K95" i="5"/>
  <c r="K43" i="5"/>
  <c r="K96" i="5"/>
  <c r="K97" i="5"/>
  <c r="K98" i="5"/>
  <c r="K100" i="5"/>
  <c r="K101" i="5"/>
  <c r="K102" i="5"/>
  <c r="K103" i="5"/>
  <c r="K104" i="5"/>
  <c r="K105" i="5"/>
  <c r="K107" i="5"/>
  <c r="K108" i="5"/>
  <c r="K109" i="5"/>
  <c r="K110" i="5"/>
  <c r="K111" i="5"/>
  <c r="K83" i="5"/>
  <c r="K120" i="5"/>
  <c r="K121" i="5"/>
  <c r="K122" i="5"/>
  <c r="K124" i="5"/>
  <c r="K125" i="5"/>
  <c r="K126" i="5"/>
  <c r="I17" i="5"/>
  <c r="I18" i="5"/>
  <c r="I23" i="5"/>
  <c r="I24" i="5"/>
  <c r="I25" i="5"/>
  <c r="I26" i="5"/>
  <c r="I27" i="5"/>
  <c r="I28" i="5"/>
  <c r="I29" i="5"/>
  <c r="I41" i="5"/>
  <c r="I30" i="5"/>
  <c r="I31" i="5"/>
  <c r="I32" i="5"/>
  <c r="I33" i="5"/>
  <c r="I34" i="5"/>
  <c r="I35" i="5"/>
  <c r="I36" i="5"/>
  <c r="I42" i="5"/>
  <c r="I44" i="5"/>
  <c r="I113" i="5"/>
  <c r="I45" i="5"/>
  <c r="I46" i="5"/>
  <c r="I47" i="5"/>
  <c r="I38" i="5"/>
  <c r="I48" i="5"/>
  <c r="I49" i="5"/>
  <c r="I50" i="5"/>
  <c r="I51" i="5"/>
  <c r="I52" i="5"/>
  <c r="I53" i="5"/>
  <c r="I55" i="5"/>
  <c r="I56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92" i="5"/>
  <c r="I93" i="5"/>
  <c r="I95" i="5"/>
  <c r="I43" i="5"/>
  <c r="I96" i="5"/>
  <c r="I97" i="5"/>
  <c r="I98" i="5"/>
  <c r="I100" i="5"/>
  <c r="I101" i="5"/>
  <c r="I102" i="5"/>
  <c r="I103" i="5"/>
  <c r="I104" i="5"/>
  <c r="I105" i="5"/>
  <c r="I107" i="5"/>
  <c r="I108" i="5"/>
  <c r="I109" i="5"/>
  <c r="I110" i="5"/>
  <c r="I19" i="5"/>
  <c r="I111" i="5"/>
  <c r="I83" i="5"/>
  <c r="I120" i="5"/>
  <c r="I121" i="5"/>
  <c r="I122" i="5"/>
  <c r="I123" i="5"/>
  <c r="I124" i="5"/>
  <c r="I125" i="5"/>
  <c r="I126" i="5"/>
  <c r="M111" i="5" l="1"/>
  <c r="N111" i="5" s="1"/>
  <c r="M98" i="5"/>
  <c r="N98" i="5" s="1"/>
  <c r="M126" i="5" l="1"/>
  <c r="N126" i="5" s="1"/>
  <c r="M105" i="5"/>
  <c r="N105" i="5" s="1"/>
  <c r="M36" i="5"/>
  <c r="N36" i="5" s="1"/>
  <c r="M35" i="5" l="1"/>
  <c r="N35" i="5" s="1"/>
  <c r="M53" i="5" l="1"/>
  <c r="N53" i="5" l="1"/>
  <c r="M44" i="5"/>
  <c r="N44" i="5" s="1"/>
  <c r="M68" i="5" l="1"/>
  <c r="N68" i="5" s="1"/>
  <c r="M103" i="5"/>
  <c r="N103" i="5" s="1"/>
  <c r="M104" i="5"/>
  <c r="N104" i="5" s="1"/>
  <c r="M80" i="5"/>
  <c r="N80" i="5" s="1"/>
  <c r="M43" i="5"/>
  <c r="N43" i="5" s="1"/>
  <c r="M79" i="5"/>
  <c r="N79" i="5" s="1"/>
  <c r="M110" i="5" l="1"/>
  <c r="N110" i="5" s="1"/>
  <c r="M82" i="5" l="1"/>
  <c r="N82" i="5" s="1"/>
  <c r="M62" i="5"/>
  <c r="N62" i="5" s="1"/>
  <c r="M78" i="5"/>
  <c r="N78" i="5" s="1"/>
  <c r="M77" i="5"/>
  <c r="N77" i="5" s="1"/>
  <c r="M18" i="5" l="1"/>
  <c r="N18" i="5" s="1"/>
  <c r="M17" i="5" l="1"/>
  <c r="M23" i="5"/>
  <c r="N23" i="5" s="1"/>
  <c r="M24" i="5"/>
  <c r="N24" i="5" s="1"/>
  <c r="M25" i="5"/>
  <c r="N25" i="5" s="1"/>
  <c r="M26" i="5"/>
  <c r="N26" i="5" s="1"/>
  <c r="M27" i="5"/>
  <c r="N27" i="5" s="1"/>
  <c r="M28" i="5"/>
  <c r="N28" i="5" s="1"/>
  <c r="M29" i="5"/>
  <c r="N29" i="5" s="1"/>
  <c r="M41" i="5"/>
  <c r="N41" i="5" s="1"/>
  <c r="M30" i="5"/>
  <c r="N30" i="5" s="1"/>
  <c r="M31" i="5"/>
  <c r="N31" i="5" s="1"/>
  <c r="M32" i="5"/>
  <c r="N32" i="5" s="1"/>
  <c r="M33" i="5"/>
  <c r="N33" i="5" s="1"/>
  <c r="M34" i="5"/>
  <c r="N34" i="5" s="1"/>
  <c r="M42" i="5"/>
  <c r="N42" i="5" s="1"/>
  <c r="M113" i="5"/>
  <c r="N113" i="5" s="1"/>
  <c r="M45" i="5"/>
  <c r="N45" i="5" s="1"/>
  <c r="M46" i="5"/>
  <c r="N46" i="5" s="1"/>
  <c r="M47" i="5"/>
  <c r="N47" i="5" s="1"/>
  <c r="M38" i="5"/>
  <c r="N38" i="5" s="1"/>
  <c r="M48" i="5"/>
  <c r="N48" i="5" s="1"/>
  <c r="M49" i="5"/>
  <c r="N49" i="5" s="1"/>
  <c r="M50" i="5"/>
  <c r="N50" i="5" s="1"/>
  <c r="M51" i="5"/>
  <c r="N51" i="5" s="1"/>
  <c r="M52" i="5"/>
  <c r="N52" i="5" s="1"/>
  <c r="M55" i="5"/>
  <c r="N55" i="5" s="1"/>
  <c r="M56" i="5"/>
  <c r="N56" i="5" s="1"/>
  <c r="M59" i="5"/>
  <c r="N59" i="5" s="1"/>
  <c r="M60" i="5"/>
  <c r="N60" i="5" s="1"/>
  <c r="M61" i="5"/>
  <c r="N61" i="5" s="1"/>
  <c r="M63" i="5"/>
  <c r="N63" i="5" s="1"/>
  <c r="M64" i="5"/>
  <c r="N64" i="5" s="1"/>
  <c r="M65" i="5"/>
  <c r="N65" i="5" s="1"/>
  <c r="M66" i="5"/>
  <c r="N66" i="5" s="1"/>
  <c r="M67" i="5"/>
  <c r="N67" i="5" s="1"/>
  <c r="M69" i="5"/>
  <c r="N69" i="5" s="1"/>
  <c r="M70" i="5"/>
  <c r="N70" i="5" s="1"/>
  <c r="M71" i="5"/>
  <c r="N71" i="5" s="1"/>
  <c r="M72" i="5"/>
  <c r="N72" i="5" s="1"/>
  <c r="M73" i="5"/>
  <c r="N73" i="5" s="1"/>
  <c r="M74" i="5"/>
  <c r="N74" i="5" s="1"/>
  <c r="M75" i="5"/>
  <c r="N75" i="5" s="1"/>
  <c r="M76" i="5"/>
  <c r="N76" i="5" s="1"/>
  <c r="M81" i="5"/>
  <c r="N81" i="5" s="1"/>
  <c r="M92" i="5"/>
  <c r="N92" i="5" s="1"/>
  <c r="M93" i="5"/>
  <c r="N93" i="5" s="1"/>
  <c r="M95" i="5"/>
  <c r="N95" i="5" s="1"/>
  <c r="M96" i="5"/>
  <c r="N96" i="5" s="1"/>
  <c r="M97" i="5"/>
  <c r="N97" i="5" s="1"/>
  <c r="M100" i="5"/>
  <c r="N100" i="5" s="1"/>
  <c r="M101" i="5"/>
  <c r="N101" i="5" s="1"/>
  <c r="M102" i="5"/>
  <c r="N102" i="5" s="1"/>
  <c r="M107" i="5"/>
  <c r="N107" i="5" s="1"/>
  <c r="M108" i="5"/>
  <c r="N108" i="5" s="1"/>
  <c r="M109" i="5"/>
  <c r="N109" i="5" s="1"/>
  <c r="M19" i="5"/>
  <c r="N19" i="5" s="1"/>
  <c r="M83" i="5"/>
  <c r="N83" i="5" s="1"/>
  <c r="M120" i="5"/>
  <c r="N120" i="5" s="1"/>
  <c r="M121" i="5"/>
  <c r="N121" i="5" s="1"/>
  <c r="M122" i="5"/>
  <c r="N122" i="5" s="1"/>
  <c r="M123" i="5"/>
  <c r="N123" i="5" s="1"/>
  <c r="M124" i="5"/>
  <c r="N124" i="5" s="1"/>
  <c r="M125" i="5"/>
  <c r="N125" i="5" s="1"/>
  <c r="N17" i="5" l="1"/>
  <c r="H119" i="5"/>
  <c r="H131" i="5" s="1"/>
  <c r="F119" i="5" l="1"/>
  <c r="F131" i="5" s="1"/>
  <c r="I119" i="5" l="1"/>
  <c r="I131" i="5" s="1"/>
  <c r="K119" i="5"/>
  <c r="K131" i="5" s="1"/>
  <c r="M119" i="5" l="1"/>
  <c r="M131" i="5" s="1"/>
  <c r="N119" i="5" l="1"/>
  <c r="N131" i="5" s="1"/>
</calcChain>
</file>

<file path=xl/sharedStrings.xml><?xml version="1.0" encoding="utf-8"?>
<sst xmlns="http://schemas.openxmlformats.org/spreadsheetml/2006/main" count="688" uniqueCount="299">
  <si>
    <t>Otros Ing.</t>
  </si>
  <si>
    <t>Total Ing.</t>
  </si>
  <si>
    <t>AFP</t>
  </si>
  <si>
    <t>ISR</t>
  </si>
  <si>
    <t>SFS</t>
  </si>
  <si>
    <t>Otros Desc.</t>
  </si>
  <si>
    <t>Total Desc.</t>
  </si>
  <si>
    <t>RAFAEL FERNANDO GARCIA ESTEVEZ</t>
  </si>
  <si>
    <t>ANALISTA DE RECURSOS HUMANOS</t>
  </si>
  <si>
    <t>KENIA DENISSE TAVAREZ URENA</t>
  </si>
  <si>
    <t>CHOFER</t>
  </si>
  <si>
    <t>JOSE MANUEL FELIX POLANCO</t>
  </si>
  <si>
    <t>ALINA CRUZ DE VARGAS</t>
  </si>
  <si>
    <t>CONTADORA</t>
  </si>
  <si>
    <t>AUXILIAR ADMINISTRATIVO I</t>
  </si>
  <si>
    <t>PORFIRIO BALDERA RONDON</t>
  </si>
  <si>
    <t>REGINA MARGARITA SANTOS CABRERA</t>
  </si>
  <si>
    <t>SECRETARIA EJECUTIVA</t>
  </si>
  <si>
    <t>CONSERJE</t>
  </si>
  <si>
    <t>YUBERQUI TRINIDAD VASQUEZ DE CRUZ</t>
  </si>
  <si>
    <t>CARLOS JOSE ROSARIO</t>
  </si>
  <si>
    <t>CAROLINA LISBETH JOA RONDON</t>
  </si>
  <si>
    <t>CRISTIAN RAMON VENTURA REMIGIO</t>
  </si>
  <si>
    <t>ABOGADO (A) I</t>
  </si>
  <si>
    <t>ANALISTA PRESUPUESTO</t>
  </si>
  <si>
    <t>FELIX VALOY ZABALA LUCIANO</t>
  </si>
  <si>
    <t>MENSAJERO EXTERNO</t>
  </si>
  <si>
    <t>HANNELLY ESTHER TELLERIA SOTO</t>
  </si>
  <si>
    <t>HIPOLITO GONZALEZ MONEGRO</t>
  </si>
  <si>
    <t>ANGEL DE JESUS LOPEZ PIMENTEL</t>
  </si>
  <si>
    <t>MARIA ALTAGRACIA MONTERO PAULINO</t>
  </si>
  <si>
    <t>YUDY NIEVE ESPINOSA MEJIA</t>
  </si>
  <si>
    <t>EMELINDA GUERRERO VALLEJO</t>
  </si>
  <si>
    <t>EMMANUEL LORA GRACIANO</t>
  </si>
  <si>
    <t>RAFAEL ALBERTO GARCIA BOBADILLA</t>
  </si>
  <si>
    <t>ANALISTA PROYECTOS</t>
  </si>
  <si>
    <t>SANTA JOSEFINA MARTINEZ JAVIER</t>
  </si>
  <si>
    <t>YURIKO ARIYAMA ARIYAMA</t>
  </si>
  <si>
    <t>ANALISTA PLANIFICACION</t>
  </si>
  <si>
    <t>MANUEL AMAURYS TEJEDA FELIZ</t>
  </si>
  <si>
    <t>ZOILA NURIS JAVIER DAVID</t>
  </si>
  <si>
    <t>PORFIRIO NICOLAS JIMENEZ</t>
  </si>
  <si>
    <t>ALEJANDRO CARABALLO</t>
  </si>
  <si>
    <t>RECEPCIONISTA</t>
  </si>
  <si>
    <t>LEONDY VICENTE ENCARNACION</t>
  </si>
  <si>
    <t>NARDA VASQUEZ SOLANO</t>
  </si>
  <si>
    <t>MELVIN RAFAEL HERNANDEZ LAGARES</t>
  </si>
  <si>
    <t>ASESOR</t>
  </si>
  <si>
    <t>MIGUEL BOLIVAR SOSA DUARTE</t>
  </si>
  <si>
    <t>ROLANDO JOSE HERNANDEZ TAVERAS</t>
  </si>
  <si>
    <t>ROSMERY ANTONIA HILARIO LORA</t>
  </si>
  <si>
    <t>FRANCISCO ALBERTO DE LA ROSA CHALAS</t>
  </si>
  <si>
    <t>JOSE ANGEL REYNOSO MEJIA</t>
  </si>
  <si>
    <t>MARLEN REYNOSO JIMENEZ</t>
  </si>
  <si>
    <t>NAUEL BOURTOKAN ZAHOURY</t>
  </si>
  <si>
    <t>RONIS PEREZ BATISTA</t>
  </si>
  <si>
    <t>ANGELA MARIA COMAS SANCHEZ</t>
  </si>
  <si>
    <t>MADDELYN MERCEDES DURAN SUAZO</t>
  </si>
  <si>
    <t>SHERBIN LETICIA RIVAS PEREZ</t>
  </si>
  <si>
    <t>ALBIDA MERCEDES SEGURA BATISTA</t>
  </si>
  <si>
    <t>NOMBRE</t>
  </si>
  <si>
    <t xml:space="preserve">FUNCION </t>
  </si>
  <si>
    <t>ESTATUS</t>
  </si>
  <si>
    <t>DEPARTAMENTO</t>
  </si>
  <si>
    <t>CARRERA ADMINISTRATIVA</t>
  </si>
  <si>
    <t>FIJO</t>
  </si>
  <si>
    <t>NO.</t>
  </si>
  <si>
    <t>ESTATUTO SIMPLIFICADO</t>
  </si>
  <si>
    <t>INVESTIGACION Y SEGUIMIENTO DE DENUNCIAS</t>
  </si>
  <si>
    <t>DIRECCION EJECUTIVA</t>
  </si>
  <si>
    <t>DIRECCION GENERAL</t>
  </si>
  <si>
    <t>AMELIA MERCEDES RAMIREZ GARCIA</t>
  </si>
  <si>
    <t>DE LIBRE NOMBRAMIENTO Y REMOCION</t>
  </si>
  <si>
    <t>REPORTE DE NOMINA</t>
  </si>
  <si>
    <t>MARIA AMANCIA ABREU</t>
  </si>
  <si>
    <t>JUAN CARLOS GARCIA JAQUEZ</t>
  </si>
  <si>
    <t>ANALISTA DESARROLLO ORGANIZACIONAL</t>
  </si>
  <si>
    <t>CARGO DE CONFIANZA</t>
  </si>
  <si>
    <t>VICTOR SALVADOR PICHARDO DE LOS SANTOS</t>
  </si>
  <si>
    <t>GRETEL ALICIA MOLL MORLA</t>
  </si>
  <si>
    <t>MARTIN CRUZ REYES</t>
  </si>
  <si>
    <t>CHOFER I</t>
  </si>
  <si>
    <t>JEOVANNY PANIAGUA VALENZUELA</t>
  </si>
  <si>
    <t>ENCARGADA DIVISION COMISIONES DE ETICA</t>
  </si>
  <si>
    <t>COORDINADORA DE INTEGRIDAD GUB.</t>
  </si>
  <si>
    <t>PABLO ALBERTO BLANCO CASTILLO</t>
  </si>
  <si>
    <t xml:space="preserve">ABOGADO </t>
  </si>
  <si>
    <t>NETO</t>
  </si>
  <si>
    <t xml:space="preserve">TOTAL GENERAL </t>
  </si>
  <si>
    <t>OFICINA REGIONAL SANTIAGO</t>
  </si>
  <si>
    <t>ENCARGADO OFICINA REGIONAL</t>
  </si>
  <si>
    <t>COORDINADORA DE EVENTOS Y PROTOCOLO</t>
  </si>
  <si>
    <t>NALDA YALINA LIZARDO ZORRILLA</t>
  </si>
  <si>
    <t>COORD. DE PROMOCION Y CAPACITACION DE ETICA E INTEGRIDAD</t>
  </si>
  <si>
    <t>JORGE LUIS ESPINOSA YSABEL</t>
  </si>
  <si>
    <t>ANALISTA DE COMUNICACIONES</t>
  </si>
  <si>
    <t>PEDRO DE LA CRUZ</t>
  </si>
  <si>
    <t>ARELY SOBEIDA COLLADO ESPINAL</t>
  </si>
  <si>
    <t>ANALISTA DE TRANSPARENCIA GUBERNAMENTAL</t>
  </si>
  <si>
    <t>NATALIE MERCEDES TEJADA JIMINIAN</t>
  </si>
  <si>
    <t xml:space="preserve">ANALISTA DE COMISIONES DE ETICA PUBLICA </t>
  </si>
  <si>
    <t>MABEL LEONOR DIAZ ARIAS</t>
  </si>
  <si>
    <t xml:space="preserve">MELISSA CAROLINA CANTO SANTANA </t>
  </si>
  <si>
    <t xml:space="preserve">NANCY ESTHER MERCEDES CONTRERAS </t>
  </si>
  <si>
    <t>NELSON AUGUSTO PEREZ UBIERA</t>
  </si>
  <si>
    <t>SENYACE ORTIZ ANGELES</t>
  </si>
  <si>
    <t>WENDY RAFAELINA LOPEZ TAPIA</t>
  </si>
  <si>
    <t>YARITZA CAROLINA PEREZ TERRERO</t>
  </si>
  <si>
    <t>SUELDO BRUTO (RD$)</t>
  </si>
  <si>
    <t xml:space="preserve">DESDE </t>
  </si>
  <si>
    <t>HASTA</t>
  </si>
  <si>
    <t>PERIODO DE PRUEBA</t>
  </si>
  <si>
    <t>ANA LUISA FELIX FELIPE</t>
  </si>
  <si>
    <t>ADONIS MANUEL DIAZ ROSARIO</t>
  </si>
  <si>
    <t>SEGURIDAD MILITAR</t>
  </si>
  <si>
    <t xml:space="preserve">SEGURIDAD </t>
  </si>
  <si>
    <t>JUAN EVANGELISTA REYES PEREZ</t>
  </si>
  <si>
    <t>LUIS MIGUEL POLO JOSE</t>
  </si>
  <si>
    <t>PERSONAL DE VIGILANCIA</t>
  </si>
  <si>
    <t>RESPONSABLE ACCESO A LA INFORMACION</t>
  </si>
  <si>
    <t>RAFAELA ENEIDA GARCIA MARTINEZ</t>
  </si>
  <si>
    <t>WILLY RICARDO SANTOS REYES</t>
  </si>
  <si>
    <t>CRISTINA MARIA DE L VARGAS FERNANDEZ</t>
  </si>
  <si>
    <t>ENCARGADA DIVISION DE SEGUIMIENTO</t>
  </si>
  <si>
    <t>ANA MIGUELINA JIMENEZ MESA</t>
  </si>
  <si>
    <t>ROSANNY DEL CARMEN CEPEDA MEJIA</t>
  </si>
  <si>
    <t>BRUNILDA BRITO VILLA</t>
  </si>
  <si>
    <t>ESTELA MIGUELINA ABREU MOQUETE</t>
  </si>
  <si>
    <t>TECNICO AUDIOVISUAL</t>
  </si>
  <si>
    <t>CAPITULO:  0201     SUBCAPTULO: 06     DAF:01     UE:008     PROGRAMA: 16     SUBPROGRAMA: 02     PROYECTO: 0     ACTIVIDAD:001     CUENTA: 2.1.2.2.05    FONDO:0100</t>
  </si>
  <si>
    <t>CAPITULO:  0201     SUBCAPTULO: 06     DAF:01     UE:008     PROGRAMA: 16     SUBPROGRAMA: 02     PROYECTO: 0     ACTIVIDAD:001     CUENTA: 2.1.1.1.01     FONDO:0100</t>
  </si>
  <si>
    <t>MARIBEL DE JESUS DEL ROSARIO</t>
  </si>
  <si>
    <t>ADA SANTANA REYES</t>
  </si>
  <si>
    <t>GREGORIO ALBERTO COLON JEREZ</t>
  </si>
  <si>
    <t>JOSE LUIS TRONCOSO TEJEDA</t>
  </si>
  <si>
    <t>YESELIN DE PAULA</t>
  </si>
  <si>
    <t>DAVID MENDEZ SEGURA</t>
  </si>
  <si>
    <t>AYUDANTE DE MANTENIMIENTO</t>
  </si>
  <si>
    <t>ELBA GABRIELA PICHARDO</t>
  </si>
  <si>
    <t>ESTEBAN OGANDO FELIZ</t>
  </si>
  <si>
    <t>PARQUEADOR</t>
  </si>
  <si>
    <t>ISAEL ALBERTO VALDEZ LARA</t>
  </si>
  <si>
    <t>WEBMASTER</t>
  </si>
  <si>
    <t>SOPORTE TECNICO INFORMATICO</t>
  </si>
  <si>
    <t>ENC. DE SERVICIOS GENERALES</t>
  </si>
  <si>
    <t>AUXILIAR DE ATENCION AL CIUDADANO</t>
  </si>
  <si>
    <t>NORVIA LORENA MARTINEZ FERNANDEZ</t>
  </si>
  <si>
    <t>ASESORA</t>
  </si>
  <si>
    <t>TEODORA CASTRO DE LA ROSA</t>
  </si>
  <si>
    <t>AUXILIAR DE ACCESO A LA INFORMACION</t>
  </si>
  <si>
    <t>AUXILIAR ATENCION A CIUDADANO</t>
  </si>
  <si>
    <t>SUPERVISOR DE MAYORDOMIA</t>
  </si>
  <si>
    <t>AUXILIAR DE ALMACEN Y SUMINISTRO</t>
  </si>
  <si>
    <t>AUXILIAR DE TRANSPORTACION</t>
  </si>
  <si>
    <t>TECNICO DE RECURSOS HUMANOS</t>
  </si>
  <si>
    <t>KRISHNA RAFAEL GUZMAN</t>
  </si>
  <si>
    <t xml:space="preserve">AUXILIAR ADMINISTRATIVO </t>
  </si>
  <si>
    <t>JOVANNY MARCELO PEREZ TAVAREZ</t>
  </si>
  <si>
    <t>SANTIAGO DRULLARD DEOGRACIA</t>
  </si>
  <si>
    <t>CRISTINA ENCARNACION MATEO</t>
  </si>
  <si>
    <t>JULIA ADRIANA SANCHEZ MONTERO</t>
  </si>
  <si>
    <t>COORDINADORA</t>
  </si>
  <si>
    <t>FRANGELY LOPEZ MARTINEZ</t>
  </si>
  <si>
    <t>TECNICO DE MONITOREO DE LAS OAI Y PORTALES DE TRANSPARENCIA</t>
  </si>
  <si>
    <t>BERENICE BARINAS UBIÑAS</t>
  </si>
  <si>
    <t>DIRECTORA EJECUTIVA</t>
  </si>
  <si>
    <t>ELIZABET ROSANNA DIAZ VALERIO</t>
  </si>
  <si>
    <t>ARTURINA BRITO HERNANDEZ</t>
  </si>
  <si>
    <t>LAURA AMELIA ECHAVARRIA JOAQUIN</t>
  </si>
  <si>
    <t>GADY GABRIEL SUAZO FERMIN</t>
  </si>
  <si>
    <t>WANDA GUILLERMINA CURIEL CABRERA</t>
  </si>
  <si>
    <t>IRAIDI JOSEFINA ALCANTARA FORTUNA</t>
  </si>
  <si>
    <t>SECRETARIA DE DESPACHO</t>
  </si>
  <si>
    <t>ESTHEFANIA FELIX BATISTA</t>
  </si>
  <si>
    <t>ALICE AIRAM GUERRA RAMIREZ</t>
  </si>
  <si>
    <t>ASISTENTE EJECUTIVA</t>
  </si>
  <si>
    <t>LESBIA CAMILA CHAVEZ FERNANDEZ</t>
  </si>
  <si>
    <t>WILLY JOEL GARCIA REYNOSO</t>
  </si>
  <si>
    <t>ASISTENTE DE COMUNICACIONES</t>
  </si>
  <si>
    <t>TEMPORAL CARGO DE CARRERA</t>
  </si>
  <si>
    <t>IVAN CRUZ DARDENNE</t>
  </si>
  <si>
    <t>JOSE SIME CANDELARIO</t>
  </si>
  <si>
    <t>GLENNY ROSANNA VILLANUEVA CARTY</t>
  </si>
  <si>
    <t>GERALDO SOTO LIRANZO</t>
  </si>
  <si>
    <t>DESIREE LEDESMA TERRERO</t>
  </si>
  <si>
    <t>MARCELLE VIOLETA HERRERA CONTIN</t>
  </si>
  <si>
    <t>STEPHANIE ALCEQUIEZ GOMEZ</t>
  </si>
  <si>
    <t>FLAVIA CAROLINA ABREU PEÑA</t>
  </si>
  <si>
    <t>ANALISTA DE PRESUPUESTO</t>
  </si>
  <si>
    <t>CARLOS ROBERTO ROSADO ROMERO</t>
  </si>
  <si>
    <t>ANALISTA DE PLANIFICACION</t>
  </si>
  <si>
    <t>ROSSANNA ELIZABETH DALMASI DE LO SANTOS</t>
  </si>
  <si>
    <t>ANALISTA GESTION DE CALIDAD</t>
  </si>
  <si>
    <t>ROBERTO EMILIO ESQUEA MENDEZ</t>
  </si>
  <si>
    <t>SOPORTE A USUARIO</t>
  </si>
  <si>
    <t>PAOLA CABRERA VASQUEZ</t>
  </si>
  <si>
    <t>JAIRO JESUS TOLENTINO DE LEON</t>
  </si>
  <si>
    <t>JOSE ANTONIO ALMONTE RAMIREZ</t>
  </si>
  <si>
    <t>INVESTIGADOR</t>
  </si>
  <si>
    <t>DAVIANA JOSEFINA BELLO YAPORT</t>
  </si>
  <si>
    <t>ENC. DIVISION INVESTIGACION</t>
  </si>
  <si>
    <t>HASLIN NICOLE SANTANA SANTANA</t>
  </si>
  <si>
    <t>EDISON JOEL PEÑA</t>
  </si>
  <si>
    <t>KEYLA NICOL GARCIA DE LA ROSA</t>
  </si>
  <si>
    <t>JEISSI MARIA DIAZ ALCANTARA</t>
  </si>
  <si>
    <t>MIOSOTIS ALTAGRACIA COSTE REYES</t>
  </si>
  <si>
    <t>SECRETARIA</t>
  </si>
  <si>
    <t>Neto</t>
  </si>
  <si>
    <t>Sueldo Bruto (RD$)</t>
  </si>
  <si>
    <t>JOSE ANTONIO OGANDO VALDEZ</t>
  </si>
  <si>
    <t>MOISSE MEDINA SANCHEZ</t>
  </si>
  <si>
    <t>SULEIDIZ REYNOSO MENDEZ</t>
  </si>
  <si>
    <t>KARLEM DIAZ TEJEDA</t>
  </si>
  <si>
    <t>TECNICO DE COMPRAS</t>
  </si>
  <si>
    <t>ROSA ELBA CORDERO ESPAILLAT</t>
  </si>
  <si>
    <t>PATRICIA MASSIEL POLANCO HERNANDEZ</t>
  </si>
  <si>
    <t>JOSE LUIS ALMONTE RAMIREZ</t>
  </si>
  <si>
    <t>CLARITZA ARISLEYDA POLANCO</t>
  </si>
  <si>
    <t>INVESTIGADORA</t>
  </si>
  <si>
    <t>CESIA EUNICE CUEVAS FERRERAS</t>
  </si>
  <si>
    <t>XIOMARA MERCEDES SEVERINO</t>
  </si>
  <si>
    <t>FRANCISCO LEONIDO PERALTA RODRIGUEZ</t>
  </si>
  <si>
    <t>EFREN TURBI GONZALEZ</t>
  </si>
  <si>
    <t>RAMON ELIAS DEL BOIS TAVARES</t>
  </si>
  <si>
    <t>NO</t>
  </si>
  <si>
    <t>MARIA FERNANDA DE LOS SANTOS GARCIA</t>
  </si>
  <si>
    <t>MARIEM MONTES DE OCA HESNI</t>
  </si>
  <si>
    <t>DIRECTORA ADMINISTRATIVA</t>
  </si>
  <si>
    <t>DIRECTOR TIC</t>
  </si>
  <si>
    <t>JOVANNY PEREZ GERONIMO</t>
  </si>
  <si>
    <t>MARIA JOSE PANTALEON READ</t>
  </si>
  <si>
    <t>DISENADOR GRAFICO</t>
  </si>
  <si>
    <t>YAFREISY HERNANDEZ POLANCO</t>
  </si>
  <si>
    <t>ADMINISTRADORA DE COMUNIDADES VIRTUALES</t>
  </si>
  <si>
    <t>MARIO SERRANO MARTE</t>
  </si>
  <si>
    <t>DIRECTOR</t>
  </si>
  <si>
    <t>MELIDA MARIA YNMACULADA PICHARDO</t>
  </si>
  <si>
    <t>DIRECTORA JURIDICA</t>
  </si>
  <si>
    <t>DIRECTORA DE COMUNICACIONES</t>
  </si>
  <si>
    <t>DIRECTORA DE RECURSOS HUMANOS</t>
  </si>
  <si>
    <t>DIRECTOR PLANIFICACION Y DESARROLLO</t>
  </si>
  <si>
    <t>DIRECTOR FINANCIERO</t>
  </si>
  <si>
    <t>ENCARGADA DE CAPACITACION</t>
  </si>
  <si>
    <t>DIRECCION ADMINISTRATIVA</t>
  </si>
  <si>
    <t>DIRECTOR ETICA E INTEGRIDAD GUBERNAMENTAL</t>
  </si>
  <si>
    <t>DIRECCION TIC</t>
  </si>
  <si>
    <t>DIRECCION FINANCIERA</t>
  </si>
  <si>
    <t>DIRECCION</t>
  </si>
  <si>
    <t>TRANSPARENCIA Y GOBIERNO ABIERTO</t>
  </si>
  <si>
    <t>MENSAJERO INTERNO</t>
  </si>
  <si>
    <t>JAN CARLOS GARCIA RAMIREZ</t>
  </si>
  <si>
    <t>CONFIANZA</t>
  </si>
  <si>
    <t>GILDA MARIA RODRIGUEZ</t>
  </si>
  <si>
    <t>CARLOS JOSE GARCIA NINA</t>
  </si>
  <si>
    <t>ANGEL JUNIOR REYNOSO</t>
  </si>
  <si>
    <t>RANDOLL DIAZ LOPEZ</t>
  </si>
  <si>
    <t>MARILEIMI MIRANDA RIJO</t>
  </si>
  <si>
    <t>AUXILIAR ADMINISTRATIVO i</t>
  </si>
  <si>
    <t>DIRECCION JURIDICA</t>
  </si>
  <si>
    <t>DIRECCION ETICA E INTEGRIDAD GUBERNAMENTAL</t>
  </si>
  <si>
    <t>DIRECCION DE TRANSPARENCIA Y GOBIERNO ABIERTO</t>
  </si>
  <si>
    <t>DIRECCION DE INVESTIGACION Y SEGUIMIENTO DE DENUNCIAS</t>
  </si>
  <si>
    <t>DIRECCION DE PLANIFICACION Y DESARROLLO</t>
  </si>
  <si>
    <t>DIRECCION DE COMUNICACIONES</t>
  </si>
  <si>
    <t>DIRECCION DE RECURSOS HUMANOS</t>
  </si>
  <si>
    <t>CAPITULO:  0201     SUBCAPTULO: 06     DAF:01     UE:008     PROGRAMA: 16     SUBPROGRAMA: 02     PROYECTO: 0     ACTIVIDAD:001     CUENTA: 2.1.1.2.10     FONDO:0100</t>
  </si>
  <si>
    <t>YOVANNY ALEXANDER DIAZ MENDOZA</t>
  </si>
  <si>
    <t>ASISTENTE JURIDICO</t>
  </si>
  <si>
    <t>ALEXANDER JESUS MENDEZ TERRERO</t>
  </si>
  <si>
    <t>JUAN BELLO DE LEON</t>
  </si>
  <si>
    <t>RAMONA ALTAGRACIA DURAN VASQUEZ</t>
  </si>
  <si>
    <t>PERLA SOLEDAD CUEVAS PEREZ</t>
  </si>
  <si>
    <t>CELIA MIGUEL BERROA</t>
  </si>
  <si>
    <t>GLORIA MARIA MEJIA GOMEZ</t>
  </si>
  <si>
    <t>OFICINA REGIONAL ESTE</t>
  </si>
  <si>
    <t>BEANTNIK MARIA DOTEL MATOS</t>
  </si>
  <si>
    <t>ENCARGADA DEPTO ESTRATEGIAS  Y POLITICAS</t>
  </si>
  <si>
    <t>COMISION DE SERVICIO</t>
  </si>
  <si>
    <t>HELEN CATHERINE HASBUN SAMBOY</t>
  </si>
  <si>
    <t>ASISTENTE DIRECTORA EJECUTIVA</t>
  </si>
  <si>
    <t>DIRECTORA DE  DESPACHO</t>
  </si>
  <si>
    <t>ROSANNA MARIA MATOS CRISOSTOMO</t>
  </si>
  <si>
    <t>MARLENNY KATHERINE MADE SOSA</t>
  </si>
  <si>
    <t>DIRECTORA DE TRANSPARENCIA Y GOBIERNO ABIERTO</t>
  </si>
  <si>
    <t>ENCARGADA DIVISION ADMINISTRACION DE OAI</t>
  </si>
  <si>
    <t>VANESSA AMLAFY LUZON ENCARNACION</t>
  </si>
  <si>
    <t>ENCARGADA DPTO. DE COMUNICACIONES</t>
  </si>
  <si>
    <t xml:space="preserve"> DIRECCION FINANCIERA</t>
  </si>
  <si>
    <t>DIRECCION PLANIFICACION Y DESARROLLO</t>
  </si>
  <si>
    <t xml:space="preserve"> DIRECCION ADMINISTRATIVA</t>
  </si>
  <si>
    <t xml:space="preserve"> DIRECCION TIC</t>
  </si>
  <si>
    <t>DIRECCION  TIC</t>
  </si>
  <si>
    <t>DIRECCION DE ETICA E INTEGRIDAD GUBERNAMENTAL</t>
  </si>
  <si>
    <t xml:space="preserve"> DIRECCION DE PROMOCION Y CAPACITACION EN ETICA Y TRANSPARENCIA</t>
  </si>
  <si>
    <t>ANALISTA COMISIONES DE ETICA PUBLICA</t>
  </si>
  <si>
    <t>CONCEPTO PAGO SUELDO 000018 - PERSONAL TEMPORAL EN CARGOS DE CARRERA CORRESPONDIENTE AL MES FEBRERO 2021</t>
  </si>
  <si>
    <t>CONCEPTO PAGO SUELDO 000007 - PERSONAL DE VIGILANCIA CORRESPONDIENTE AL MES FEBRERO 2021</t>
  </si>
  <si>
    <t>CONCEPTO PAGO SUELDO 000001 - FIJOS CORRESPONDIENTE AL MES FEBRERO 2021</t>
  </si>
  <si>
    <t>GUARIONEX VIRGILIO QUEZADA MENDOZA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</si>
</sst>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name val="Arial"/>
      <family val="2"/>
    </font>
    <font>
      <sz val="8"/>
      <name val="Times New Roman"/>
      <family val="2"/>
    </font>
    <font>
      <sz val="10"/>
      <name val="Verdana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1" fillId="0" borderId="0" xfId="0" applyNumberFormat="1" applyFont="1"/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1" fillId="0" borderId="0" xfId="0" applyNumberFormat="1" applyFont="1" applyBorder="1" applyAlignment="1">
      <alignment wrapText="1"/>
    </xf>
    <xf numFmtId="0" fontId="0" fillId="0" borderId="0" xfId="0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Font="1" applyAlignment="1">
      <alignment wrapText="1"/>
    </xf>
    <xf numFmtId="0" fontId="1" fillId="0" borderId="0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4" fillId="0" borderId="0" xfId="0" applyFont="1"/>
    <xf numFmtId="0" fontId="5" fillId="0" borderId="0" xfId="0" applyFont="1" applyAlignment="1">
      <alignment wrapText="1"/>
    </xf>
    <xf numFmtId="0" fontId="0" fillId="0" borderId="0" xfId="0" applyFont="1"/>
    <xf numFmtId="0" fontId="0" fillId="0" borderId="0" xfId="0" applyFont="1" applyAlignment="1">
      <alignment wrapText="1"/>
    </xf>
    <xf numFmtId="4" fontId="5" fillId="3" borderId="1" xfId="0" applyNumberFormat="1" applyFont="1" applyFill="1" applyBorder="1" applyAlignment="1">
      <alignment horizontal="right" wrapText="1"/>
    </xf>
    <xf numFmtId="2" fontId="5" fillId="3" borderId="1" xfId="0" applyNumberFormat="1" applyFont="1" applyFill="1" applyBorder="1" applyAlignment="1">
      <alignment horizontal="right" wrapText="1"/>
    </xf>
    <xf numFmtId="4" fontId="5" fillId="3" borderId="6" xfId="0" applyNumberFormat="1" applyFont="1" applyFill="1" applyBorder="1" applyAlignment="1">
      <alignment horizontal="right" wrapText="1"/>
    </xf>
    <xf numFmtId="0" fontId="8" fillId="2" borderId="10" xfId="0" applyNumberFormat="1" applyFont="1" applyFill="1" applyBorder="1" applyAlignment="1">
      <alignment horizontal="center" wrapText="1"/>
    </xf>
    <xf numFmtId="0" fontId="8" fillId="2" borderId="11" xfId="0" applyNumberFormat="1" applyFont="1" applyFill="1" applyBorder="1" applyAlignment="1">
      <alignment horizontal="center" wrapText="1"/>
    </xf>
    <xf numFmtId="0" fontId="3" fillId="2" borderId="11" xfId="0" applyNumberFormat="1" applyFont="1" applyFill="1" applyBorder="1" applyAlignment="1">
      <alignment horizontal="center" wrapText="1"/>
    </xf>
    <xf numFmtId="0" fontId="3" fillId="2" borderId="12" xfId="0" applyNumberFormat="1" applyFont="1" applyFill="1" applyBorder="1" applyAlignment="1">
      <alignment horizontal="center" wrapText="1"/>
    </xf>
    <xf numFmtId="0" fontId="0" fillId="3" borderId="3" xfId="0" applyNumberFormat="1" applyFont="1" applyFill="1" applyBorder="1" applyAlignment="1">
      <alignment wrapText="1"/>
    </xf>
    <xf numFmtId="0" fontId="10" fillId="0" borderId="0" xfId="0" applyFont="1" applyAlignment="1">
      <alignment horizontal="center"/>
    </xf>
    <xf numFmtId="4" fontId="0" fillId="3" borderId="3" xfId="0" applyNumberFormat="1" applyFont="1" applyFill="1" applyBorder="1" applyAlignment="1">
      <alignment horizontal="right" wrapText="1"/>
    </xf>
    <xf numFmtId="4" fontId="0" fillId="3" borderId="4" xfId="0" applyNumberFormat="1" applyFont="1" applyFill="1" applyBorder="1" applyAlignment="1">
      <alignment horizontal="right" wrapText="1"/>
    </xf>
    <xf numFmtId="4" fontId="0" fillId="3" borderId="1" xfId="0" applyNumberFormat="1" applyFont="1" applyFill="1" applyBorder="1" applyAlignment="1">
      <alignment horizontal="right" wrapText="1"/>
    </xf>
    <xf numFmtId="4" fontId="0" fillId="3" borderId="6" xfId="0" applyNumberFormat="1" applyFont="1" applyFill="1" applyBorder="1" applyAlignment="1">
      <alignment horizontal="right" wrapText="1"/>
    </xf>
    <xf numFmtId="0" fontId="0" fillId="3" borderId="1" xfId="0" applyNumberFormat="1" applyFont="1" applyFill="1" applyBorder="1" applyAlignment="1">
      <alignment wrapText="1"/>
    </xf>
    <xf numFmtId="0" fontId="0" fillId="3" borderId="2" xfId="0" applyFont="1" applyFill="1" applyBorder="1" applyAlignment="1">
      <alignment horizontal="center" wrapText="1"/>
    </xf>
    <xf numFmtId="2" fontId="0" fillId="3" borderId="3" xfId="0" applyNumberFormat="1" applyFont="1" applyFill="1" applyBorder="1" applyAlignment="1">
      <alignment horizontal="right" wrapText="1"/>
    </xf>
    <xf numFmtId="0" fontId="0" fillId="3" borderId="5" xfId="0" applyFont="1" applyFill="1" applyBorder="1" applyAlignment="1">
      <alignment horizontal="center" wrapText="1"/>
    </xf>
    <xf numFmtId="2" fontId="0" fillId="3" borderId="1" xfId="0" applyNumberFormat="1" applyFont="1" applyFill="1" applyBorder="1" applyAlignment="1">
      <alignment horizontal="right" wrapText="1"/>
    </xf>
    <xf numFmtId="0" fontId="0" fillId="3" borderId="3" xfId="0" applyNumberFormat="1" applyFont="1" applyFill="1" applyBorder="1" applyAlignment="1">
      <alignment horizontal="center" wrapText="1"/>
    </xf>
    <xf numFmtId="0" fontId="0" fillId="3" borderId="1" xfId="0" applyNumberFormat="1" applyFont="1" applyFill="1" applyBorder="1" applyAlignment="1">
      <alignment horizontal="center" wrapText="1"/>
    </xf>
    <xf numFmtId="4" fontId="0" fillId="0" borderId="0" xfId="0" applyNumberFormat="1"/>
    <xf numFmtId="0" fontId="0" fillId="0" borderId="0" xfId="0" applyFont="1" applyFill="1" applyAlignment="1">
      <alignment wrapText="1"/>
    </xf>
    <xf numFmtId="0" fontId="0" fillId="0" borderId="7" xfId="0" applyFont="1" applyBorder="1" applyAlignment="1">
      <alignment horizontal="center"/>
    </xf>
    <xf numFmtId="4" fontId="7" fillId="2" borderId="8" xfId="0" applyNumberFormat="1" applyFont="1" applyFill="1" applyBorder="1"/>
    <xf numFmtId="2" fontId="7" fillId="2" borderId="8" xfId="0" applyNumberFormat="1" applyFont="1" applyFill="1" applyBorder="1"/>
    <xf numFmtId="4" fontId="7" fillId="2" borderId="9" xfId="0" applyNumberFormat="1" applyFont="1" applyFill="1" applyBorder="1"/>
    <xf numFmtId="4" fontId="5" fillId="3" borderId="6" xfId="0" applyNumberFormat="1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4" fontId="5" fillId="3" borderId="4" xfId="0" applyNumberFormat="1" applyFont="1" applyFill="1" applyBorder="1" applyAlignment="1">
      <alignment horizontal="center" vertical="center" wrapText="1"/>
    </xf>
    <xf numFmtId="4" fontId="5" fillId="3" borderId="3" xfId="0" applyNumberFormat="1" applyFon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3" fillId="2" borderId="12" xfId="0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center" wrapText="1"/>
    </xf>
    <xf numFmtId="0" fontId="8" fillId="2" borderId="11" xfId="0" applyFont="1" applyFill="1" applyBorder="1" applyAlignment="1">
      <alignment horizontal="center" wrapText="1"/>
    </xf>
    <xf numFmtId="0" fontId="8" fillId="2" borderId="10" xfId="0" applyFont="1" applyFill="1" applyBorder="1" applyAlignment="1">
      <alignment horizontal="center" wrapText="1"/>
    </xf>
    <xf numFmtId="0" fontId="1" fillId="0" borderId="0" xfId="0" applyFont="1"/>
    <xf numFmtId="0" fontId="0" fillId="3" borderId="14" xfId="0" applyFont="1" applyFill="1" applyBorder="1" applyAlignment="1">
      <alignment horizontal="center" wrapText="1"/>
    </xf>
    <xf numFmtId="0" fontId="0" fillId="3" borderId="13" xfId="0" applyNumberFormat="1" applyFont="1" applyFill="1" applyBorder="1" applyAlignment="1">
      <alignment wrapText="1"/>
    </xf>
    <xf numFmtId="4" fontId="0" fillId="3" borderId="13" xfId="0" applyNumberFormat="1" applyFont="1" applyFill="1" applyBorder="1" applyAlignment="1">
      <alignment horizontal="right" wrapText="1"/>
    </xf>
    <xf numFmtId="2" fontId="0" fillId="3" borderId="13" xfId="0" applyNumberFormat="1" applyFont="1" applyFill="1" applyBorder="1" applyAlignment="1">
      <alignment horizontal="right" wrapText="1"/>
    </xf>
    <xf numFmtId="4" fontId="0" fillId="3" borderId="15" xfId="0" applyNumberFormat="1" applyFont="1" applyFill="1" applyBorder="1" applyAlignment="1">
      <alignment horizontal="right" wrapText="1"/>
    </xf>
    <xf numFmtId="4" fontId="5" fillId="3" borderId="3" xfId="0" applyNumberFormat="1" applyFont="1" applyFill="1" applyBorder="1" applyAlignment="1">
      <alignment horizontal="right" wrapText="1"/>
    </xf>
    <xf numFmtId="2" fontId="5" fillId="3" borderId="3" xfId="0" applyNumberFormat="1" applyFont="1" applyFill="1" applyBorder="1" applyAlignment="1">
      <alignment horizontal="right" wrapText="1"/>
    </xf>
    <xf numFmtId="4" fontId="5" fillId="3" borderId="4" xfId="0" applyNumberFormat="1" applyFont="1" applyFill="1" applyBorder="1" applyAlignment="1">
      <alignment horizontal="right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5" fillId="3" borderId="13" xfId="0" applyFont="1" applyFill="1" applyBorder="1" applyAlignment="1">
      <alignment horizontal="left" vertical="center" wrapText="1"/>
    </xf>
    <xf numFmtId="4" fontId="7" fillId="2" borderId="8" xfId="0" applyNumberFormat="1" applyFont="1" applyFill="1" applyBorder="1" applyAlignment="1">
      <alignment horizontal="center" wrapText="1"/>
    </xf>
    <xf numFmtId="4" fontId="7" fillId="2" borderId="9" xfId="0" applyNumberFormat="1" applyFont="1" applyFill="1" applyBorder="1" applyAlignment="1">
      <alignment horizont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5" fillId="3" borderId="0" xfId="0" applyFont="1" applyFill="1" applyBorder="1" applyAlignment="1">
      <alignment horizontal="center" vertical="center" wrapText="1"/>
    </xf>
    <xf numFmtId="4" fontId="5" fillId="3" borderId="13" xfId="0" applyNumberFormat="1" applyFont="1" applyFill="1" applyBorder="1" applyAlignment="1">
      <alignment horizontal="right" wrapText="1"/>
    </xf>
    <xf numFmtId="2" fontId="5" fillId="3" borderId="13" xfId="0" applyNumberFormat="1" applyFont="1" applyFill="1" applyBorder="1" applyAlignment="1">
      <alignment horizontal="right" wrapText="1"/>
    </xf>
    <xf numFmtId="4" fontId="5" fillId="3" borderId="15" xfId="0" applyNumberFormat="1" applyFont="1" applyFill="1" applyBorder="1" applyAlignment="1">
      <alignment horizontal="right" wrapText="1"/>
    </xf>
    <xf numFmtId="0" fontId="0" fillId="0" borderId="10" xfId="0" applyBorder="1" applyAlignment="1">
      <alignment horizontal="center" vertical="center" wrapText="1"/>
    </xf>
    <xf numFmtId="4" fontId="6" fillId="2" borderId="11" xfId="0" applyNumberFormat="1" applyFont="1" applyFill="1" applyBorder="1"/>
    <xf numFmtId="0" fontId="7" fillId="2" borderId="11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7" fillId="2" borderId="8" xfId="0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71437</xdr:colOff>
      <xdr:row>0</xdr:row>
      <xdr:rowOff>83344</xdr:rowOff>
    </xdr:from>
    <xdr:ext cx="9539749" cy="1393037"/>
    <xdr:pic>
      <xdr:nvPicPr>
        <xdr:cNvPr id="3" name="Imagen 2">
          <a:extLst>
            <a:ext uri="{FF2B5EF4-FFF2-40B4-BE49-F238E27FC236}">
              <a16:creationId xmlns:a16="http://schemas.microsoft.com/office/drawing/2014/main" id="{398D7355-1197-465D-B4BE-10E0CAA4E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4343" y="83344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3</xdr:col>
      <xdr:colOff>317501</xdr:colOff>
      <xdr:row>132</xdr:row>
      <xdr:rowOff>35719</xdr:rowOff>
    </xdr:from>
    <xdr:to>
      <xdr:col>8</xdr:col>
      <xdr:colOff>421821</xdr:colOff>
      <xdr:row>138</xdr:row>
      <xdr:rowOff>129269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858CB8-1AB0-4CB2-8E3D-C97208BCAC39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2443" r="24813" b="34224"/>
        <a:stretch/>
      </xdr:blipFill>
      <xdr:spPr bwMode="auto">
        <a:xfrm>
          <a:off x="4520407" y="64936688"/>
          <a:ext cx="8076406" cy="265509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238125</xdr:colOff>
      <xdr:row>0</xdr:row>
      <xdr:rowOff>104775</xdr:rowOff>
    </xdr:from>
    <xdr:ext cx="9539749" cy="1393037"/>
    <xdr:pic>
      <xdr:nvPicPr>
        <xdr:cNvPr id="3" name="Imagen 2">
          <a:extLst>
            <a:ext uri="{FF2B5EF4-FFF2-40B4-BE49-F238E27FC236}">
              <a16:creationId xmlns:a16="http://schemas.microsoft.com/office/drawing/2014/main" id="{30D5CB66-968C-4630-83B3-3BF9CE1F2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7950" y="104775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2</xdr:col>
      <xdr:colOff>873125</xdr:colOff>
      <xdr:row>21</xdr:row>
      <xdr:rowOff>190500</xdr:rowOff>
    </xdr:from>
    <xdr:to>
      <xdr:col>9</xdr:col>
      <xdr:colOff>66675</xdr:colOff>
      <xdr:row>28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2B6574-5EFA-4A1A-A09C-9C82AD79892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2809" r="24813" b="34224"/>
        <a:stretch/>
      </xdr:blipFill>
      <xdr:spPr bwMode="auto">
        <a:xfrm>
          <a:off x="3282950" y="7248525"/>
          <a:ext cx="7775575" cy="1895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1400175</xdr:colOff>
      <xdr:row>2</xdr:row>
      <xdr:rowOff>120650</xdr:rowOff>
    </xdr:from>
    <xdr:ext cx="9539749" cy="1393037"/>
    <xdr:pic>
      <xdr:nvPicPr>
        <xdr:cNvPr id="2" name="Imagen 1">
          <a:extLst>
            <a:ext uri="{FF2B5EF4-FFF2-40B4-BE49-F238E27FC236}">
              <a16:creationId xmlns:a16="http://schemas.microsoft.com/office/drawing/2014/main" id="{81F67690-1BFF-4BFF-BA72-038785F70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5050" y="438150"/>
          <a:ext cx="9539749" cy="1393037"/>
        </a:xfrm>
        <a:prstGeom prst="rect">
          <a:avLst/>
        </a:prstGeom>
      </xdr:spPr>
    </xdr:pic>
    <xdr:clientData/>
  </xdr:oneCellAnchor>
  <xdr:twoCellAnchor editAs="oneCell">
    <xdr:from>
      <xdr:col>4</xdr:col>
      <xdr:colOff>470696</xdr:colOff>
      <xdr:row>50</xdr:row>
      <xdr:rowOff>83344</xdr:rowOff>
    </xdr:from>
    <xdr:to>
      <xdr:col>11</xdr:col>
      <xdr:colOff>432594</xdr:colOff>
      <xdr:row>66</xdr:row>
      <xdr:rowOff>146843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F09E07-0B0A-4232-A10E-C5E559BDA52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1" t="43045" r="24813" b="34224"/>
        <a:stretch/>
      </xdr:blipFill>
      <xdr:spPr bwMode="auto">
        <a:xfrm>
          <a:off x="4614071" y="17720469"/>
          <a:ext cx="7407273" cy="26034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203"/>
  <sheetViews>
    <sheetView tabSelected="1" topLeftCell="A2" zoomScale="70" zoomScaleNormal="70" zoomScaleSheetLayoutView="50" workbookViewId="0">
      <selection activeCell="A8" sqref="A8:N8"/>
    </sheetView>
  </sheetViews>
  <sheetFormatPr baseColWidth="10" defaultColWidth="9.140625" defaultRowHeight="12.75" x14ac:dyDescent="0.2"/>
  <cols>
    <col min="1" max="1" width="5.28515625" style="69" customWidth="1"/>
    <col min="2" max="2" width="30.85546875" customWidth="1"/>
    <col min="3" max="3" width="26.7109375" bestFit="1" customWidth="1"/>
    <col min="4" max="4" width="49.140625" bestFit="1" customWidth="1"/>
    <col min="5" max="5" width="25.7109375" style="5" bestFit="1" customWidth="1"/>
    <col min="6" max="6" width="16.28515625" customWidth="1"/>
    <col min="7" max="7" width="13.28515625" customWidth="1"/>
    <col min="8" max="8" width="15.28515625" customWidth="1"/>
    <col min="9" max="13" width="13.28515625" customWidth="1"/>
    <col min="14" max="14" width="15.140625" customWidth="1"/>
  </cols>
  <sheetData>
    <row r="1" spans="1:16" ht="37.5" customHeight="1" x14ac:dyDescent="0.2"/>
    <row r="2" spans="1:16" ht="37.5" customHeight="1" x14ac:dyDescent="0.2"/>
    <row r="3" spans="1:16" ht="37.5" customHeight="1" x14ac:dyDescent="0.2"/>
    <row r="4" spans="1:16" ht="19.5" customHeight="1" x14ac:dyDescent="0.2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</row>
    <row r="5" spans="1:16" ht="26.25" customHeight="1" x14ac:dyDescent="0.25">
      <c r="A5" s="87" t="s">
        <v>73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</row>
    <row r="6" spans="1:16" ht="20.25" customHeight="1" x14ac:dyDescent="0.25">
      <c r="A6" s="86" t="s">
        <v>297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</row>
    <row r="7" spans="1:16" ht="11.25" customHeight="1" x14ac:dyDescent="0.2">
      <c r="B7" s="1"/>
      <c r="C7" s="1"/>
      <c r="E7" s="6"/>
      <c r="F7" s="1"/>
      <c r="G7" s="1"/>
      <c r="H7" s="1"/>
      <c r="J7" s="1"/>
      <c r="L7" s="1"/>
      <c r="M7" s="1"/>
    </row>
    <row r="8" spans="1:16" s="12" customFormat="1" ht="18" customHeight="1" x14ac:dyDescent="0.2">
      <c r="A8" s="85" t="s">
        <v>130</v>
      </c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</row>
    <row r="9" spans="1:16" ht="10.5" customHeight="1" thickBot="1" x14ac:dyDescent="0.25">
      <c r="B9" s="1"/>
      <c r="C9" s="1"/>
      <c r="E9" s="6"/>
      <c r="F9" s="1"/>
      <c r="G9" s="1"/>
      <c r="H9" s="1"/>
      <c r="J9" s="1"/>
      <c r="L9" s="1"/>
      <c r="M9" s="1"/>
    </row>
    <row r="10" spans="1:16" s="13" customFormat="1" ht="29.25" customHeight="1" thickBot="1" x14ac:dyDescent="0.3">
      <c r="A10" s="19" t="s">
        <v>224</v>
      </c>
      <c r="B10" s="20" t="s">
        <v>60</v>
      </c>
      <c r="C10" s="20" t="s">
        <v>247</v>
      </c>
      <c r="D10" s="20" t="s">
        <v>61</v>
      </c>
      <c r="E10" s="20" t="s">
        <v>62</v>
      </c>
      <c r="F10" s="21" t="s">
        <v>208</v>
      </c>
      <c r="G10" s="21" t="s">
        <v>0</v>
      </c>
      <c r="H10" s="21" t="s">
        <v>1</v>
      </c>
      <c r="I10" s="21" t="s">
        <v>2</v>
      </c>
      <c r="J10" s="21" t="s">
        <v>3</v>
      </c>
      <c r="K10" s="21" t="s">
        <v>4</v>
      </c>
      <c r="L10" s="21" t="s">
        <v>5</v>
      </c>
      <c r="M10" s="21" t="s">
        <v>6</v>
      </c>
      <c r="N10" s="22" t="s">
        <v>207</v>
      </c>
    </row>
    <row r="11" spans="1:16" s="2" customFormat="1" ht="34.5" customHeight="1" x14ac:dyDescent="0.2">
      <c r="A11" s="53">
        <v>1</v>
      </c>
      <c r="B11" s="52" t="s">
        <v>164</v>
      </c>
      <c r="C11" s="46" t="s">
        <v>69</v>
      </c>
      <c r="D11" s="52" t="s">
        <v>165</v>
      </c>
      <c r="E11" s="46" t="s">
        <v>72</v>
      </c>
      <c r="F11" s="66">
        <v>185000</v>
      </c>
      <c r="G11" s="67">
        <v>0</v>
      </c>
      <c r="H11" s="66">
        <v>185000</v>
      </c>
      <c r="I11" s="66">
        <f t="shared" ref="I11:I22" si="0">F11*0.0287</f>
        <v>5309.5</v>
      </c>
      <c r="J11" s="66">
        <v>32480.86</v>
      </c>
      <c r="K11" s="66">
        <v>4098.53</v>
      </c>
      <c r="L11" s="66">
        <v>25</v>
      </c>
      <c r="M11" s="66">
        <f t="shared" ref="M11:M22" si="1">I11+J11+K11+L11</f>
        <v>41913.89</v>
      </c>
      <c r="N11" s="68">
        <f t="shared" ref="N11:N22" si="2">H11-M11</f>
        <v>143086.10999999999</v>
      </c>
      <c r="O11" s="3"/>
    </row>
    <row r="12" spans="1:16" s="2" customFormat="1" ht="34.5" customHeight="1" x14ac:dyDescent="0.2">
      <c r="A12" s="72">
        <f>A11+1</f>
        <v>2</v>
      </c>
      <c r="B12" s="46" t="s">
        <v>174</v>
      </c>
      <c r="C12" s="46" t="s">
        <v>69</v>
      </c>
      <c r="D12" s="46" t="s">
        <v>279</v>
      </c>
      <c r="E12" s="46" t="s">
        <v>77</v>
      </c>
      <c r="F12" s="16">
        <v>70000</v>
      </c>
      <c r="G12" s="17">
        <v>0</v>
      </c>
      <c r="H12" s="16">
        <v>70000</v>
      </c>
      <c r="I12" s="16">
        <f t="shared" si="0"/>
        <v>2009</v>
      </c>
      <c r="J12" s="16">
        <v>5368.48</v>
      </c>
      <c r="K12" s="16">
        <f>F12*0.0304</f>
        <v>2128</v>
      </c>
      <c r="L12" s="16">
        <v>25</v>
      </c>
      <c r="M12" s="16">
        <f t="shared" si="1"/>
        <v>9530.48</v>
      </c>
      <c r="N12" s="18">
        <f t="shared" si="2"/>
        <v>60469.520000000004</v>
      </c>
      <c r="O12" s="3"/>
    </row>
    <row r="13" spans="1:16" s="2" customFormat="1" ht="34.5" customHeight="1" x14ac:dyDescent="0.2">
      <c r="A13" s="72">
        <f t="shared" ref="A13:A78" si="3">A12+1</f>
        <v>3</v>
      </c>
      <c r="B13" s="46" t="s">
        <v>204</v>
      </c>
      <c r="C13" s="46" t="s">
        <v>69</v>
      </c>
      <c r="D13" s="46" t="s">
        <v>279</v>
      </c>
      <c r="E13" s="46" t="s">
        <v>77</v>
      </c>
      <c r="F13" s="16">
        <v>45000</v>
      </c>
      <c r="G13" s="17">
        <v>0</v>
      </c>
      <c r="H13" s="16">
        <v>45000</v>
      </c>
      <c r="I13" s="16">
        <f t="shared" si="0"/>
        <v>1291.5</v>
      </c>
      <c r="J13" s="16">
        <v>1148.33</v>
      </c>
      <c r="K13" s="16">
        <f>F13*0.0304</f>
        <v>1368</v>
      </c>
      <c r="L13" s="16">
        <v>25</v>
      </c>
      <c r="M13" s="16">
        <f t="shared" si="1"/>
        <v>3832.83</v>
      </c>
      <c r="N13" s="18">
        <f t="shared" si="2"/>
        <v>41167.17</v>
      </c>
      <c r="O13" s="3"/>
    </row>
    <row r="14" spans="1:16" s="2" customFormat="1" ht="34.5" customHeight="1" x14ac:dyDescent="0.2">
      <c r="A14" s="72">
        <f t="shared" si="3"/>
        <v>4</v>
      </c>
      <c r="B14" s="46" t="s">
        <v>168</v>
      </c>
      <c r="C14" s="46" t="s">
        <v>70</v>
      </c>
      <c r="D14" s="46" t="s">
        <v>280</v>
      </c>
      <c r="E14" s="46" t="s">
        <v>77</v>
      </c>
      <c r="F14" s="16">
        <v>150000</v>
      </c>
      <c r="G14" s="17">
        <v>0</v>
      </c>
      <c r="H14" s="16">
        <v>150000</v>
      </c>
      <c r="I14" s="16">
        <f t="shared" si="0"/>
        <v>4305</v>
      </c>
      <c r="J14" s="16">
        <v>23684.46</v>
      </c>
      <c r="K14" s="16">
        <v>4098.53</v>
      </c>
      <c r="L14" s="16">
        <v>1215.1199999999999</v>
      </c>
      <c r="M14" s="16">
        <f t="shared" si="1"/>
        <v>33303.11</v>
      </c>
      <c r="N14" s="18">
        <f t="shared" si="2"/>
        <v>116696.89</v>
      </c>
      <c r="O14" s="3"/>
    </row>
    <row r="15" spans="1:16" s="2" customFormat="1" ht="34.5" customHeight="1" x14ac:dyDescent="0.2">
      <c r="A15" s="72">
        <f t="shared" si="3"/>
        <v>5</v>
      </c>
      <c r="B15" s="46" t="s">
        <v>170</v>
      </c>
      <c r="C15" s="46" t="s">
        <v>70</v>
      </c>
      <c r="D15" s="46" t="s">
        <v>175</v>
      </c>
      <c r="E15" s="46" t="s">
        <v>77</v>
      </c>
      <c r="F15" s="16">
        <v>75000</v>
      </c>
      <c r="G15" s="17">
        <v>0</v>
      </c>
      <c r="H15" s="16">
        <v>75000</v>
      </c>
      <c r="I15" s="16">
        <f t="shared" si="0"/>
        <v>2152.5</v>
      </c>
      <c r="J15" s="16">
        <v>6309.38</v>
      </c>
      <c r="K15" s="16">
        <f t="shared" ref="K15" si="4">F15*0.0304</f>
        <v>2280</v>
      </c>
      <c r="L15" s="16">
        <v>25</v>
      </c>
      <c r="M15" s="16">
        <f t="shared" si="1"/>
        <v>10766.880000000001</v>
      </c>
      <c r="N15" s="18">
        <f t="shared" si="2"/>
        <v>64233.119999999995</v>
      </c>
      <c r="O15" s="3"/>
    </row>
    <row r="16" spans="1:16" s="2" customFormat="1" ht="34.5" customHeight="1" x14ac:dyDescent="0.2">
      <c r="A16" s="72">
        <f t="shared" si="3"/>
        <v>6</v>
      </c>
      <c r="B16" s="46" t="s">
        <v>171</v>
      </c>
      <c r="C16" s="46" t="s">
        <v>70</v>
      </c>
      <c r="D16" s="46" t="s">
        <v>172</v>
      </c>
      <c r="E16" s="46" t="s">
        <v>77</v>
      </c>
      <c r="F16" s="16">
        <v>60000</v>
      </c>
      <c r="G16" s="17">
        <v>0</v>
      </c>
      <c r="H16" s="16">
        <v>60000</v>
      </c>
      <c r="I16" s="16">
        <f t="shared" si="0"/>
        <v>1722</v>
      </c>
      <c r="J16" s="16">
        <v>3486.68</v>
      </c>
      <c r="K16" s="16">
        <f>F16*0.0304</f>
        <v>1824</v>
      </c>
      <c r="L16" s="16">
        <v>25</v>
      </c>
      <c r="M16" s="16">
        <f t="shared" si="1"/>
        <v>7057.68</v>
      </c>
      <c r="N16" s="18">
        <f t="shared" si="2"/>
        <v>52942.32</v>
      </c>
      <c r="O16" s="3"/>
    </row>
    <row r="17" spans="1:15" s="2" customFormat="1" ht="34.5" customHeight="1" x14ac:dyDescent="0.2">
      <c r="A17" s="72">
        <f t="shared" si="3"/>
        <v>7</v>
      </c>
      <c r="B17" s="46" t="s">
        <v>56</v>
      </c>
      <c r="C17" s="46" t="s">
        <v>70</v>
      </c>
      <c r="D17" s="46" t="s">
        <v>119</v>
      </c>
      <c r="E17" s="46" t="s">
        <v>64</v>
      </c>
      <c r="F17" s="16">
        <v>110000</v>
      </c>
      <c r="G17" s="17">
        <v>0</v>
      </c>
      <c r="H17" s="16">
        <v>110000</v>
      </c>
      <c r="I17" s="16">
        <f t="shared" si="0"/>
        <v>3157</v>
      </c>
      <c r="J17" s="16">
        <v>14160.09</v>
      </c>
      <c r="K17" s="16">
        <f t="shared" ref="K17:K18" si="5">F17*0.0304</f>
        <v>3344</v>
      </c>
      <c r="L17" s="16">
        <v>3964.64</v>
      </c>
      <c r="M17" s="16">
        <f t="shared" si="1"/>
        <v>24625.73</v>
      </c>
      <c r="N17" s="18">
        <f t="shared" si="2"/>
        <v>85374.27</v>
      </c>
      <c r="O17" s="3"/>
    </row>
    <row r="18" spans="1:15" s="2" customFormat="1" ht="34.5" customHeight="1" x14ac:dyDescent="0.2">
      <c r="A18" s="72">
        <f t="shared" si="3"/>
        <v>8</v>
      </c>
      <c r="B18" s="46" t="s">
        <v>131</v>
      </c>
      <c r="C18" s="46" t="s">
        <v>70</v>
      </c>
      <c r="D18" s="46" t="s">
        <v>149</v>
      </c>
      <c r="E18" s="46" t="s">
        <v>65</v>
      </c>
      <c r="F18" s="16">
        <v>25000</v>
      </c>
      <c r="G18" s="17">
        <v>0</v>
      </c>
      <c r="H18" s="16">
        <v>25000</v>
      </c>
      <c r="I18" s="16">
        <f t="shared" si="0"/>
        <v>717.5</v>
      </c>
      <c r="J18" s="16">
        <v>0</v>
      </c>
      <c r="K18" s="16">
        <f t="shared" si="5"/>
        <v>760</v>
      </c>
      <c r="L18" s="16">
        <v>25</v>
      </c>
      <c r="M18" s="16">
        <f t="shared" si="1"/>
        <v>1502.5</v>
      </c>
      <c r="N18" s="18">
        <f t="shared" si="2"/>
        <v>23497.5</v>
      </c>
      <c r="O18" s="3"/>
    </row>
    <row r="19" spans="1:15" s="2" customFormat="1" ht="34.5" customHeight="1" x14ac:dyDescent="0.2">
      <c r="A19" s="72">
        <f t="shared" si="3"/>
        <v>9</v>
      </c>
      <c r="B19" s="46" t="s">
        <v>7</v>
      </c>
      <c r="C19" s="46" t="s">
        <v>70</v>
      </c>
      <c r="D19" s="46" t="s">
        <v>47</v>
      </c>
      <c r="E19" s="46" t="s">
        <v>64</v>
      </c>
      <c r="F19" s="16">
        <v>150000</v>
      </c>
      <c r="G19" s="17">
        <v>0</v>
      </c>
      <c r="H19" s="16">
        <v>150000</v>
      </c>
      <c r="I19" s="16">
        <f t="shared" si="0"/>
        <v>4305</v>
      </c>
      <c r="J19" s="16">
        <v>23981.99</v>
      </c>
      <c r="K19" s="16">
        <v>4098.53</v>
      </c>
      <c r="L19" s="17">
        <v>25</v>
      </c>
      <c r="M19" s="16">
        <f t="shared" si="1"/>
        <v>32410.52</v>
      </c>
      <c r="N19" s="18">
        <f t="shared" si="2"/>
        <v>117589.48</v>
      </c>
      <c r="O19" s="3"/>
    </row>
    <row r="20" spans="1:15" s="2" customFormat="1" ht="34.5" customHeight="1" x14ac:dyDescent="0.2">
      <c r="A20" s="72">
        <f t="shared" si="3"/>
        <v>10</v>
      </c>
      <c r="B20" s="46" t="s">
        <v>220</v>
      </c>
      <c r="C20" s="46" t="s">
        <v>70</v>
      </c>
      <c r="D20" s="46" t="s">
        <v>18</v>
      </c>
      <c r="E20" s="46" t="s">
        <v>67</v>
      </c>
      <c r="F20" s="16">
        <v>16500</v>
      </c>
      <c r="G20" s="17">
        <v>0</v>
      </c>
      <c r="H20" s="16">
        <v>16500</v>
      </c>
      <c r="I20" s="16">
        <f t="shared" si="0"/>
        <v>473.55</v>
      </c>
      <c r="J20" s="17">
        <v>0</v>
      </c>
      <c r="K20" s="16">
        <f>F20*0.0304</f>
        <v>501.6</v>
      </c>
      <c r="L20" s="17">
        <v>25</v>
      </c>
      <c r="M20" s="16">
        <f t="shared" si="1"/>
        <v>1000.1500000000001</v>
      </c>
      <c r="N20" s="18">
        <f t="shared" si="2"/>
        <v>15499.85</v>
      </c>
      <c r="O20" s="3"/>
    </row>
    <row r="21" spans="1:15" s="2" customFormat="1" ht="34.5" customHeight="1" x14ac:dyDescent="0.2">
      <c r="A21" s="72">
        <f t="shared" si="3"/>
        <v>11</v>
      </c>
      <c r="B21" s="46" t="s">
        <v>282</v>
      </c>
      <c r="C21" s="46" t="s">
        <v>70</v>
      </c>
      <c r="D21" s="46" t="s">
        <v>249</v>
      </c>
      <c r="E21" s="46" t="s">
        <v>67</v>
      </c>
      <c r="F21" s="16">
        <v>20000</v>
      </c>
      <c r="G21" s="17">
        <v>0</v>
      </c>
      <c r="H21" s="16">
        <v>20000</v>
      </c>
      <c r="I21" s="16">
        <f t="shared" si="0"/>
        <v>574</v>
      </c>
      <c r="J21" s="17">
        <v>0</v>
      </c>
      <c r="K21" s="16">
        <f>F21*0.0304</f>
        <v>608</v>
      </c>
      <c r="L21" s="17">
        <v>25</v>
      </c>
      <c r="M21" s="16">
        <f t="shared" si="1"/>
        <v>1207</v>
      </c>
      <c r="N21" s="18">
        <f t="shared" si="2"/>
        <v>18793</v>
      </c>
      <c r="O21" s="3"/>
    </row>
    <row r="22" spans="1:15" s="2" customFormat="1" ht="34.5" customHeight="1" x14ac:dyDescent="0.2">
      <c r="A22" s="72">
        <f t="shared" si="3"/>
        <v>12</v>
      </c>
      <c r="B22" s="46" t="s">
        <v>266</v>
      </c>
      <c r="C22" s="46" t="s">
        <v>70</v>
      </c>
      <c r="D22" s="46" t="s">
        <v>267</v>
      </c>
      <c r="E22" s="46" t="s">
        <v>77</v>
      </c>
      <c r="F22" s="16">
        <v>165000</v>
      </c>
      <c r="G22" s="17">
        <v>0</v>
      </c>
      <c r="H22" s="16">
        <v>165000</v>
      </c>
      <c r="I22" s="16">
        <f t="shared" si="0"/>
        <v>4735.5</v>
      </c>
      <c r="J22" s="17">
        <v>27624.36</v>
      </c>
      <c r="K22" s="16">
        <v>4098.53</v>
      </c>
      <c r="L22" s="17">
        <v>25</v>
      </c>
      <c r="M22" s="16">
        <f t="shared" si="1"/>
        <v>36483.39</v>
      </c>
      <c r="N22" s="18">
        <f t="shared" si="2"/>
        <v>128516.61</v>
      </c>
      <c r="O22" s="3"/>
    </row>
    <row r="23" spans="1:15" s="2" customFormat="1" ht="34.5" customHeight="1" x14ac:dyDescent="0.2">
      <c r="A23" s="72">
        <f t="shared" si="3"/>
        <v>13</v>
      </c>
      <c r="B23" s="46" t="s">
        <v>79</v>
      </c>
      <c r="C23" s="46" t="s">
        <v>258</v>
      </c>
      <c r="D23" s="46" t="s">
        <v>14</v>
      </c>
      <c r="E23" s="46" t="s">
        <v>65</v>
      </c>
      <c r="F23" s="16">
        <v>2333.33</v>
      </c>
      <c r="G23" s="17">
        <v>0</v>
      </c>
      <c r="H23" s="16">
        <v>2333.33</v>
      </c>
      <c r="I23" s="16">
        <f t="shared" ref="I23:I35" si="6">F23*0.0287</f>
        <v>66.966571000000002</v>
      </c>
      <c r="J23" s="17">
        <v>0</v>
      </c>
      <c r="K23" s="16">
        <f t="shared" ref="K23:K44" si="7">F23*0.0304</f>
        <v>70.933232000000004</v>
      </c>
      <c r="L23" s="17">
        <v>25</v>
      </c>
      <c r="M23" s="16">
        <f t="shared" ref="M23:M35" si="8">I23+J23+K23+L23</f>
        <v>162.89980300000002</v>
      </c>
      <c r="N23" s="18">
        <f t="shared" ref="N23:N61" si="9">H23-M23</f>
        <v>2170.4301969999997</v>
      </c>
      <c r="O23" s="3"/>
    </row>
    <row r="24" spans="1:15" s="2" customFormat="1" ht="36" x14ac:dyDescent="0.2">
      <c r="A24" s="72">
        <f t="shared" si="3"/>
        <v>14</v>
      </c>
      <c r="B24" s="46" t="s">
        <v>36</v>
      </c>
      <c r="C24" s="46" t="s">
        <v>259</v>
      </c>
      <c r="D24" s="46" t="s">
        <v>14</v>
      </c>
      <c r="E24" s="46" t="s">
        <v>65</v>
      </c>
      <c r="F24" s="16">
        <v>35000</v>
      </c>
      <c r="G24" s="17">
        <v>0</v>
      </c>
      <c r="H24" s="16">
        <v>35000</v>
      </c>
      <c r="I24" s="16">
        <f t="shared" si="6"/>
        <v>1004.5</v>
      </c>
      <c r="J24" s="16">
        <v>0</v>
      </c>
      <c r="K24" s="16">
        <f t="shared" si="7"/>
        <v>1064</v>
      </c>
      <c r="L24" s="17">
        <v>25</v>
      </c>
      <c r="M24" s="16">
        <f t="shared" si="8"/>
        <v>2093.5</v>
      </c>
      <c r="N24" s="18">
        <f t="shared" si="9"/>
        <v>32906.5</v>
      </c>
      <c r="O24" s="3"/>
    </row>
    <row r="25" spans="1:15" s="37" customFormat="1" ht="36" customHeight="1" x14ac:dyDescent="0.2">
      <c r="A25" s="72">
        <f t="shared" si="3"/>
        <v>15</v>
      </c>
      <c r="B25" s="46" t="s">
        <v>50</v>
      </c>
      <c r="C25" s="46" t="s">
        <v>259</v>
      </c>
      <c r="D25" s="46" t="s">
        <v>100</v>
      </c>
      <c r="E25" s="46" t="s">
        <v>64</v>
      </c>
      <c r="F25" s="16">
        <v>60000</v>
      </c>
      <c r="G25" s="17">
        <v>0</v>
      </c>
      <c r="H25" s="16">
        <v>60000</v>
      </c>
      <c r="I25" s="16">
        <f t="shared" si="6"/>
        <v>1722</v>
      </c>
      <c r="J25" s="16">
        <v>3486.68</v>
      </c>
      <c r="K25" s="16">
        <f t="shared" si="7"/>
        <v>1824</v>
      </c>
      <c r="L25" s="17">
        <v>25</v>
      </c>
      <c r="M25" s="16">
        <f t="shared" si="8"/>
        <v>7057.68</v>
      </c>
      <c r="N25" s="18">
        <f t="shared" si="9"/>
        <v>52942.32</v>
      </c>
    </row>
    <row r="26" spans="1:15" s="15" customFormat="1" ht="36" customHeight="1" x14ac:dyDescent="0.2">
      <c r="A26" s="72">
        <f t="shared" si="3"/>
        <v>16</v>
      </c>
      <c r="B26" s="46" t="s">
        <v>55</v>
      </c>
      <c r="C26" s="46" t="s">
        <v>259</v>
      </c>
      <c r="D26" s="46" t="s">
        <v>93</v>
      </c>
      <c r="E26" s="46" t="s">
        <v>64</v>
      </c>
      <c r="F26" s="16">
        <v>110000</v>
      </c>
      <c r="G26" s="17">
        <v>0</v>
      </c>
      <c r="H26" s="16">
        <v>110000</v>
      </c>
      <c r="I26" s="16">
        <f t="shared" si="6"/>
        <v>3157</v>
      </c>
      <c r="J26" s="16">
        <v>14160.09</v>
      </c>
      <c r="K26" s="16">
        <f t="shared" si="7"/>
        <v>3344</v>
      </c>
      <c r="L26" s="16">
        <v>1215.1199999999999</v>
      </c>
      <c r="M26" s="16">
        <f t="shared" si="8"/>
        <v>21876.21</v>
      </c>
      <c r="N26" s="18">
        <f t="shared" si="9"/>
        <v>88123.790000000008</v>
      </c>
    </row>
    <row r="27" spans="1:15" s="15" customFormat="1" ht="36" customHeight="1" x14ac:dyDescent="0.2">
      <c r="A27" s="72">
        <f t="shared" si="3"/>
        <v>17</v>
      </c>
      <c r="B27" s="46" t="s">
        <v>58</v>
      </c>
      <c r="C27" s="46" t="s">
        <v>259</v>
      </c>
      <c r="D27" s="46" t="s">
        <v>83</v>
      </c>
      <c r="E27" s="46" t="s">
        <v>64</v>
      </c>
      <c r="F27" s="16">
        <v>110000</v>
      </c>
      <c r="G27" s="17">
        <v>0</v>
      </c>
      <c r="H27" s="16">
        <v>110000</v>
      </c>
      <c r="I27" s="16">
        <f t="shared" si="6"/>
        <v>3157</v>
      </c>
      <c r="J27" s="16">
        <v>14457.62</v>
      </c>
      <c r="K27" s="16">
        <f t="shared" si="7"/>
        <v>3344</v>
      </c>
      <c r="L27" s="17">
        <v>25</v>
      </c>
      <c r="M27" s="16">
        <f t="shared" si="8"/>
        <v>20983.620000000003</v>
      </c>
      <c r="N27" s="18">
        <f t="shared" si="9"/>
        <v>89016.38</v>
      </c>
    </row>
    <row r="28" spans="1:15" s="15" customFormat="1" ht="36" customHeight="1" x14ac:dyDescent="0.2">
      <c r="A28" s="72">
        <f t="shared" si="3"/>
        <v>18</v>
      </c>
      <c r="B28" s="46" t="s">
        <v>59</v>
      </c>
      <c r="C28" s="46" t="s">
        <v>259</v>
      </c>
      <c r="D28" s="46" t="s">
        <v>84</v>
      </c>
      <c r="E28" s="46" t="s">
        <v>64</v>
      </c>
      <c r="F28" s="16">
        <v>70000</v>
      </c>
      <c r="G28" s="17">
        <v>0</v>
      </c>
      <c r="H28" s="16">
        <v>70000</v>
      </c>
      <c r="I28" s="16">
        <f t="shared" si="6"/>
        <v>2009</v>
      </c>
      <c r="J28" s="16">
        <v>5368.48</v>
      </c>
      <c r="K28" s="16">
        <f t="shared" si="7"/>
        <v>2128</v>
      </c>
      <c r="L28" s="17">
        <v>25</v>
      </c>
      <c r="M28" s="16">
        <f t="shared" si="8"/>
        <v>9530.48</v>
      </c>
      <c r="N28" s="18">
        <f t="shared" si="9"/>
        <v>60469.520000000004</v>
      </c>
    </row>
    <row r="29" spans="1:15" s="15" customFormat="1" ht="36" customHeight="1" x14ac:dyDescent="0.2">
      <c r="A29" s="72">
        <f t="shared" si="3"/>
        <v>19</v>
      </c>
      <c r="B29" s="46" t="s">
        <v>127</v>
      </c>
      <c r="C29" s="46" t="s">
        <v>259</v>
      </c>
      <c r="D29" s="46" t="s">
        <v>100</v>
      </c>
      <c r="E29" s="46" t="s">
        <v>64</v>
      </c>
      <c r="F29" s="16">
        <v>45000</v>
      </c>
      <c r="G29" s="17">
        <v>0</v>
      </c>
      <c r="H29" s="16">
        <v>45000</v>
      </c>
      <c r="I29" s="16">
        <f t="shared" si="6"/>
        <v>1291.5</v>
      </c>
      <c r="J29" s="16">
        <v>969.81</v>
      </c>
      <c r="K29" s="16">
        <f t="shared" si="7"/>
        <v>1368</v>
      </c>
      <c r="L29" s="16">
        <v>1215.1199999999999</v>
      </c>
      <c r="M29" s="16">
        <f t="shared" si="8"/>
        <v>4844.43</v>
      </c>
      <c r="N29" s="18">
        <f t="shared" si="9"/>
        <v>40155.57</v>
      </c>
    </row>
    <row r="30" spans="1:15" s="15" customFormat="1" ht="36" customHeight="1" x14ac:dyDescent="0.2">
      <c r="A30" s="72">
        <f t="shared" si="3"/>
        <v>20</v>
      </c>
      <c r="B30" s="46" t="s">
        <v>101</v>
      </c>
      <c r="C30" s="46" t="s">
        <v>259</v>
      </c>
      <c r="D30" s="46" t="s">
        <v>100</v>
      </c>
      <c r="E30" s="46" t="s">
        <v>64</v>
      </c>
      <c r="F30" s="16">
        <v>45000</v>
      </c>
      <c r="G30" s="17">
        <v>0</v>
      </c>
      <c r="H30" s="16">
        <v>45000</v>
      </c>
      <c r="I30" s="16">
        <f t="shared" si="6"/>
        <v>1291.5</v>
      </c>
      <c r="J30" s="16">
        <v>1148.33</v>
      </c>
      <c r="K30" s="16">
        <f t="shared" si="7"/>
        <v>1368</v>
      </c>
      <c r="L30" s="16">
        <v>25</v>
      </c>
      <c r="M30" s="16">
        <f t="shared" si="8"/>
        <v>3832.83</v>
      </c>
      <c r="N30" s="18">
        <f t="shared" si="9"/>
        <v>41167.17</v>
      </c>
    </row>
    <row r="31" spans="1:15" s="15" customFormat="1" ht="36" customHeight="1" x14ac:dyDescent="0.2">
      <c r="A31" s="72">
        <f t="shared" si="3"/>
        <v>21</v>
      </c>
      <c r="B31" s="46" t="s">
        <v>103</v>
      </c>
      <c r="C31" s="46" t="s">
        <v>259</v>
      </c>
      <c r="D31" s="46" t="s">
        <v>100</v>
      </c>
      <c r="E31" s="46" t="s">
        <v>64</v>
      </c>
      <c r="F31" s="16">
        <v>45000</v>
      </c>
      <c r="G31" s="17">
        <v>0</v>
      </c>
      <c r="H31" s="16">
        <v>45000</v>
      </c>
      <c r="I31" s="16">
        <f t="shared" si="6"/>
        <v>1291.5</v>
      </c>
      <c r="J31" s="16">
        <v>1148.33</v>
      </c>
      <c r="K31" s="16">
        <f t="shared" si="7"/>
        <v>1368</v>
      </c>
      <c r="L31" s="16">
        <v>25</v>
      </c>
      <c r="M31" s="16">
        <f t="shared" si="8"/>
        <v>3832.83</v>
      </c>
      <c r="N31" s="18">
        <f t="shared" si="9"/>
        <v>41167.17</v>
      </c>
    </row>
    <row r="32" spans="1:15" s="15" customFormat="1" ht="36" customHeight="1" x14ac:dyDescent="0.2">
      <c r="A32" s="72">
        <f t="shared" si="3"/>
        <v>22</v>
      </c>
      <c r="B32" s="46" t="s">
        <v>104</v>
      </c>
      <c r="C32" s="46" t="s">
        <v>259</v>
      </c>
      <c r="D32" s="46" t="s">
        <v>100</v>
      </c>
      <c r="E32" s="46" t="s">
        <v>64</v>
      </c>
      <c r="F32" s="16">
        <v>45000</v>
      </c>
      <c r="G32" s="17">
        <v>0</v>
      </c>
      <c r="H32" s="16">
        <v>45000</v>
      </c>
      <c r="I32" s="16">
        <f t="shared" si="6"/>
        <v>1291.5</v>
      </c>
      <c r="J32" s="16">
        <v>1148.33</v>
      </c>
      <c r="K32" s="16">
        <f t="shared" si="7"/>
        <v>1368</v>
      </c>
      <c r="L32" s="16">
        <v>25</v>
      </c>
      <c r="M32" s="16">
        <f t="shared" si="8"/>
        <v>3832.83</v>
      </c>
      <c r="N32" s="18">
        <f t="shared" si="9"/>
        <v>41167.17</v>
      </c>
    </row>
    <row r="33" spans="1:14" s="15" customFormat="1" ht="36" customHeight="1" x14ac:dyDescent="0.2">
      <c r="A33" s="72">
        <f t="shared" si="3"/>
        <v>23</v>
      </c>
      <c r="B33" s="46" t="s">
        <v>106</v>
      </c>
      <c r="C33" s="46" t="s">
        <v>259</v>
      </c>
      <c r="D33" s="46" t="s">
        <v>100</v>
      </c>
      <c r="E33" s="46" t="s">
        <v>64</v>
      </c>
      <c r="F33" s="16">
        <v>45000</v>
      </c>
      <c r="G33" s="17">
        <v>0</v>
      </c>
      <c r="H33" s="16">
        <v>45000</v>
      </c>
      <c r="I33" s="16">
        <f t="shared" si="6"/>
        <v>1291.5</v>
      </c>
      <c r="J33" s="16">
        <v>969.81</v>
      </c>
      <c r="K33" s="16">
        <f t="shared" si="7"/>
        <v>1368</v>
      </c>
      <c r="L33" s="16">
        <v>1215.1199999999999</v>
      </c>
      <c r="M33" s="16">
        <f t="shared" si="8"/>
        <v>4844.43</v>
      </c>
      <c r="N33" s="18">
        <f t="shared" si="9"/>
        <v>40155.57</v>
      </c>
    </row>
    <row r="34" spans="1:14" s="15" customFormat="1" ht="36" customHeight="1" x14ac:dyDescent="0.2">
      <c r="A34" s="72">
        <f t="shared" si="3"/>
        <v>24</v>
      </c>
      <c r="B34" s="46" t="s">
        <v>107</v>
      </c>
      <c r="C34" s="46" t="s">
        <v>259</v>
      </c>
      <c r="D34" s="46" t="s">
        <v>100</v>
      </c>
      <c r="E34" s="46" t="s">
        <v>64</v>
      </c>
      <c r="F34" s="16">
        <v>7500</v>
      </c>
      <c r="G34" s="17">
        <v>0</v>
      </c>
      <c r="H34" s="16">
        <v>7500</v>
      </c>
      <c r="I34" s="16">
        <f t="shared" si="6"/>
        <v>215.25</v>
      </c>
      <c r="J34" s="16">
        <v>0</v>
      </c>
      <c r="K34" s="16">
        <f t="shared" si="7"/>
        <v>228</v>
      </c>
      <c r="L34" s="16">
        <v>25</v>
      </c>
      <c r="M34" s="16">
        <f t="shared" si="8"/>
        <v>468.25</v>
      </c>
      <c r="N34" s="18">
        <f t="shared" si="9"/>
        <v>7031.75</v>
      </c>
    </row>
    <row r="35" spans="1:14" s="15" customFormat="1" ht="36" customHeight="1" x14ac:dyDescent="0.2">
      <c r="A35" s="72">
        <f t="shared" si="3"/>
        <v>25</v>
      </c>
      <c r="B35" s="46" t="s">
        <v>148</v>
      </c>
      <c r="C35" s="46" t="s">
        <v>259</v>
      </c>
      <c r="D35" s="46" t="s">
        <v>147</v>
      </c>
      <c r="E35" s="46" t="s">
        <v>65</v>
      </c>
      <c r="F35" s="16">
        <v>70000</v>
      </c>
      <c r="G35" s="17">
        <v>0</v>
      </c>
      <c r="H35" s="16">
        <v>70000</v>
      </c>
      <c r="I35" s="16">
        <f t="shared" si="6"/>
        <v>2009</v>
      </c>
      <c r="J35" s="16">
        <v>5368.48</v>
      </c>
      <c r="K35" s="16">
        <f t="shared" si="7"/>
        <v>2128</v>
      </c>
      <c r="L35" s="16">
        <v>1399.76</v>
      </c>
      <c r="M35" s="16">
        <f t="shared" si="8"/>
        <v>10905.24</v>
      </c>
      <c r="N35" s="18">
        <f t="shared" si="9"/>
        <v>59094.76</v>
      </c>
    </row>
    <row r="36" spans="1:14" s="15" customFormat="1" ht="36" customHeight="1" x14ac:dyDescent="0.2">
      <c r="A36" s="72">
        <f t="shared" si="3"/>
        <v>26</v>
      </c>
      <c r="B36" s="46" t="s">
        <v>155</v>
      </c>
      <c r="C36" s="46" t="s">
        <v>259</v>
      </c>
      <c r="D36" s="46" t="s">
        <v>156</v>
      </c>
      <c r="E36" s="46" t="s">
        <v>65</v>
      </c>
      <c r="F36" s="16">
        <v>35000</v>
      </c>
      <c r="G36" s="17">
        <v>0</v>
      </c>
      <c r="H36" s="16">
        <v>35000</v>
      </c>
      <c r="I36" s="16">
        <f t="shared" ref="I36:I55" si="10">F36*0.0287</f>
        <v>1004.5</v>
      </c>
      <c r="J36" s="16">
        <v>0</v>
      </c>
      <c r="K36" s="16">
        <f t="shared" si="7"/>
        <v>1064</v>
      </c>
      <c r="L36" s="16">
        <v>25</v>
      </c>
      <c r="M36" s="16">
        <f t="shared" ref="M36" si="11">I36+J36+K36+L36</f>
        <v>2093.5</v>
      </c>
      <c r="N36" s="18">
        <f t="shared" si="9"/>
        <v>32906.5</v>
      </c>
    </row>
    <row r="37" spans="1:14" s="15" customFormat="1" ht="36" customHeight="1" x14ac:dyDescent="0.2">
      <c r="A37" s="72">
        <f t="shared" si="3"/>
        <v>27</v>
      </c>
      <c r="B37" s="46" t="s">
        <v>167</v>
      </c>
      <c r="C37" s="46" t="s">
        <v>259</v>
      </c>
      <c r="D37" s="46" t="s">
        <v>100</v>
      </c>
      <c r="E37" s="46" t="s">
        <v>64</v>
      </c>
      <c r="F37" s="16">
        <v>45000</v>
      </c>
      <c r="G37" s="17">
        <v>0</v>
      </c>
      <c r="H37" s="16">
        <v>45000</v>
      </c>
      <c r="I37" s="16">
        <f t="shared" ref="I37:I41" si="12">F37*0.0287</f>
        <v>1291.5</v>
      </c>
      <c r="J37" s="17">
        <v>1148.33</v>
      </c>
      <c r="K37" s="16">
        <v>1368</v>
      </c>
      <c r="L37" s="16">
        <v>25</v>
      </c>
      <c r="M37" s="16">
        <f t="shared" ref="M37:M42" si="13">I37+J37+K37+L37</f>
        <v>3832.83</v>
      </c>
      <c r="N37" s="18">
        <f t="shared" ref="N37:N41" si="14">H37-M37</f>
        <v>41167.17</v>
      </c>
    </row>
    <row r="38" spans="1:14" s="15" customFormat="1" ht="36" customHeight="1" x14ac:dyDescent="0.2">
      <c r="A38" s="72">
        <f t="shared" si="3"/>
        <v>28</v>
      </c>
      <c r="B38" s="46" t="s">
        <v>105</v>
      </c>
      <c r="C38" s="46" t="s">
        <v>259</v>
      </c>
      <c r="D38" s="46" t="s">
        <v>100</v>
      </c>
      <c r="E38" s="46" t="s">
        <v>64</v>
      </c>
      <c r="F38" s="16">
        <v>45000</v>
      </c>
      <c r="G38" s="17">
        <v>0</v>
      </c>
      <c r="H38" s="16">
        <v>45000</v>
      </c>
      <c r="I38" s="16">
        <f t="shared" si="12"/>
        <v>1291.5</v>
      </c>
      <c r="J38" s="16">
        <v>1148.33</v>
      </c>
      <c r="K38" s="16">
        <f>F38*0.0304</f>
        <v>1368</v>
      </c>
      <c r="L38" s="16">
        <v>25</v>
      </c>
      <c r="M38" s="16">
        <f t="shared" si="13"/>
        <v>3832.83</v>
      </c>
      <c r="N38" s="18">
        <f t="shared" si="14"/>
        <v>41167.17</v>
      </c>
    </row>
    <row r="39" spans="1:14" s="15" customFormat="1" ht="36" customHeight="1" x14ac:dyDescent="0.2">
      <c r="A39" s="72">
        <f t="shared" si="3"/>
        <v>29</v>
      </c>
      <c r="B39" s="46" t="s">
        <v>166</v>
      </c>
      <c r="C39" s="46" t="s">
        <v>260</v>
      </c>
      <c r="D39" s="46" t="s">
        <v>283</v>
      </c>
      <c r="E39" s="46" t="s">
        <v>64</v>
      </c>
      <c r="F39" s="16">
        <v>150000</v>
      </c>
      <c r="G39" s="17">
        <v>0</v>
      </c>
      <c r="H39" s="16">
        <v>150000</v>
      </c>
      <c r="I39" s="16">
        <f t="shared" si="12"/>
        <v>4305</v>
      </c>
      <c r="J39" s="16">
        <v>23981.99</v>
      </c>
      <c r="K39" s="16">
        <v>4098.53</v>
      </c>
      <c r="L39" s="16">
        <v>1399.76</v>
      </c>
      <c r="M39" s="16">
        <f t="shared" si="13"/>
        <v>33785.279999999999</v>
      </c>
      <c r="N39" s="18">
        <f t="shared" si="14"/>
        <v>116214.72</v>
      </c>
    </row>
    <row r="40" spans="1:14" s="15" customFormat="1" ht="36" customHeight="1" x14ac:dyDescent="0.2">
      <c r="A40" s="72">
        <f t="shared" si="3"/>
        <v>30</v>
      </c>
      <c r="B40" s="46" t="s">
        <v>205</v>
      </c>
      <c r="C40" s="46" t="s">
        <v>260</v>
      </c>
      <c r="D40" s="46" t="s">
        <v>206</v>
      </c>
      <c r="E40" s="46" t="s">
        <v>65</v>
      </c>
      <c r="F40" s="16">
        <v>35000</v>
      </c>
      <c r="G40" s="17">
        <v>0</v>
      </c>
      <c r="H40" s="16">
        <v>35000</v>
      </c>
      <c r="I40" s="16">
        <f t="shared" si="12"/>
        <v>1004.5</v>
      </c>
      <c r="J40" s="17">
        <v>0</v>
      </c>
      <c r="K40" s="16">
        <f t="shared" si="7"/>
        <v>1064</v>
      </c>
      <c r="L40" s="16">
        <v>25</v>
      </c>
      <c r="M40" s="16">
        <f t="shared" si="13"/>
        <v>2093.5</v>
      </c>
      <c r="N40" s="18">
        <f t="shared" si="14"/>
        <v>32906.5</v>
      </c>
    </row>
    <row r="41" spans="1:14" s="15" customFormat="1" ht="36" customHeight="1" x14ac:dyDescent="0.2">
      <c r="A41" s="72">
        <f t="shared" si="3"/>
        <v>31</v>
      </c>
      <c r="B41" s="46" t="s">
        <v>27</v>
      </c>
      <c r="C41" s="46" t="s">
        <v>260</v>
      </c>
      <c r="D41" s="46" t="s">
        <v>14</v>
      </c>
      <c r="E41" s="46" t="s">
        <v>64</v>
      </c>
      <c r="F41" s="16">
        <v>35000</v>
      </c>
      <c r="G41" s="17">
        <v>0</v>
      </c>
      <c r="H41" s="16">
        <v>35000</v>
      </c>
      <c r="I41" s="16">
        <f t="shared" si="12"/>
        <v>1004.5</v>
      </c>
      <c r="J41" s="17">
        <v>0</v>
      </c>
      <c r="K41" s="16">
        <f>F41*0.0304</f>
        <v>1064</v>
      </c>
      <c r="L41" s="16">
        <v>2843.5</v>
      </c>
      <c r="M41" s="16">
        <f t="shared" si="13"/>
        <v>4912</v>
      </c>
      <c r="N41" s="18">
        <f t="shared" si="14"/>
        <v>30088</v>
      </c>
    </row>
    <row r="42" spans="1:14" s="15" customFormat="1" ht="36" customHeight="1" x14ac:dyDescent="0.2">
      <c r="A42" s="72">
        <f t="shared" si="3"/>
        <v>32</v>
      </c>
      <c r="B42" s="46" t="s">
        <v>48</v>
      </c>
      <c r="C42" s="46" t="s">
        <v>260</v>
      </c>
      <c r="D42" s="46" t="s">
        <v>150</v>
      </c>
      <c r="E42" s="46" t="s">
        <v>65</v>
      </c>
      <c r="F42" s="16">
        <v>35000</v>
      </c>
      <c r="G42" s="17">
        <v>0</v>
      </c>
      <c r="H42" s="16">
        <v>35000</v>
      </c>
      <c r="I42" s="16">
        <f t="shared" si="10"/>
        <v>1004.5</v>
      </c>
      <c r="J42" s="17">
        <v>0</v>
      </c>
      <c r="K42" s="16">
        <f t="shared" si="7"/>
        <v>1064</v>
      </c>
      <c r="L42" s="17">
        <v>25</v>
      </c>
      <c r="M42" s="16">
        <f t="shared" si="13"/>
        <v>2093.5</v>
      </c>
      <c r="N42" s="18">
        <f t="shared" si="9"/>
        <v>32906.5</v>
      </c>
    </row>
    <row r="43" spans="1:14" s="15" customFormat="1" ht="36" customHeight="1" x14ac:dyDescent="0.2">
      <c r="A43" s="72">
        <f t="shared" si="3"/>
        <v>33</v>
      </c>
      <c r="B43" s="46" t="s">
        <v>138</v>
      </c>
      <c r="C43" s="46" t="s">
        <v>260</v>
      </c>
      <c r="D43" s="46" t="s">
        <v>98</v>
      </c>
      <c r="E43" s="46" t="s">
        <v>65</v>
      </c>
      <c r="F43" s="16">
        <v>45000</v>
      </c>
      <c r="G43" s="17">
        <v>0</v>
      </c>
      <c r="H43" s="16">
        <v>45000</v>
      </c>
      <c r="I43" s="16">
        <f>F43*0.0287</f>
        <v>1291.5</v>
      </c>
      <c r="J43" s="16">
        <v>1148.33</v>
      </c>
      <c r="K43" s="16">
        <f>F43*0.0304</f>
        <v>1368</v>
      </c>
      <c r="L43" s="16">
        <v>25</v>
      </c>
      <c r="M43" s="16">
        <f t="shared" ref="M43" si="15">I43+J43+K43+L43</f>
        <v>3832.83</v>
      </c>
      <c r="N43" s="18">
        <f>H43-M43</f>
        <v>41167.17</v>
      </c>
    </row>
    <row r="44" spans="1:14" s="15" customFormat="1" ht="36" customHeight="1" x14ac:dyDescent="0.2">
      <c r="A44" s="72">
        <f t="shared" si="3"/>
        <v>34</v>
      </c>
      <c r="B44" s="46" t="s">
        <v>49</v>
      </c>
      <c r="C44" s="46" t="s">
        <v>260</v>
      </c>
      <c r="D44" s="46" t="s">
        <v>98</v>
      </c>
      <c r="E44" s="46" t="s">
        <v>64</v>
      </c>
      <c r="F44" s="16">
        <v>45000</v>
      </c>
      <c r="G44" s="17">
        <v>0</v>
      </c>
      <c r="H44" s="16">
        <v>45000</v>
      </c>
      <c r="I44" s="16">
        <f t="shared" si="10"/>
        <v>1291.5</v>
      </c>
      <c r="J44" s="16">
        <v>1148.33</v>
      </c>
      <c r="K44" s="16">
        <f t="shared" si="7"/>
        <v>1368</v>
      </c>
      <c r="L44" s="17">
        <v>25</v>
      </c>
      <c r="M44" s="16">
        <f t="shared" ref="M44" si="16">I44+J44+K44+L44</f>
        <v>3832.83</v>
      </c>
      <c r="N44" s="18">
        <f t="shared" si="9"/>
        <v>41167.17</v>
      </c>
    </row>
    <row r="45" spans="1:14" s="15" customFormat="1" ht="36" customHeight="1" x14ac:dyDescent="0.2">
      <c r="A45" s="72">
        <f t="shared" si="3"/>
        <v>35</v>
      </c>
      <c r="B45" s="46" t="s">
        <v>51</v>
      </c>
      <c r="C45" s="46" t="s">
        <v>260</v>
      </c>
      <c r="D45" s="46" t="s">
        <v>163</v>
      </c>
      <c r="E45" s="46" t="s">
        <v>111</v>
      </c>
      <c r="F45" s="16">
        <v>35000</v>
      </c>
      <c r="G45" s="17">
        <v>0</v>
      </c>
      <c r="H45" s="16">
        <v>35000</v>
      </c>
      <c r="I45" s="16">
        <f t="shared" si="10"/>
        <v>1004.5</v>
      </c>
      <c r="J45" s="17">
        <v>0</v>
      </c>
      <c r="K45" s="16">
        <f t="shared" ref="K45:K54" si="17">F45*0.0304</f>
        <v>1064</v>
      </c>
      <c r="L45" s="17">
        <v>25</v>
      </c>
      <c r="M45" s="16">
        <f t="shared" ref="M45:M61" si="18">I45+J45+K45+L45</f>
        <v>2093.5</v>
      </c>
      <c r="N45" s="18">
        <f t="shared" si="9"/>
        <v>32906.5</v>
      </c>
    </row>
    <row r="46" spans="1:14" s="15" customFormat="1" ht="36" customHeight="1" x14ac:dyDescent="0.2">
      <c r="A46" s="72">
        <f t="shared" si="3"/>
        <v>36</v>
      </c>
      <c r="B46" s="46" t="s">
        <v>52</v>
      </c>
      <c r="C46" s="46" t="s">
        <v>260</v>
      </c>
      <c r="D46" s="46" t="s">
        <v>14</v>
      </c>
      <c r="E46" s="46" t="s">
        <v>64</v>
      </c>
      <c r="F46" s="16">
        <v>35000</v>
      </c>
      <c r="G46" s="17">
        <v>0</v>
      </c>
      <c r="H46" s="16">
        <v>35000</v>
      </c>
      <c r="I46" s="16">
        <f t="shared" si="10"/>
        <v>1004.5</v>
      </c>
      <c r="J46" s="17">
        <v>0</v>
      </c>
      <c r="K46" s="16">
        <f t="shared" si="17"/>
        <v>1064</v>
      </c>
      <c r="L46" s="17">
        <v>25</v>
      </c>
      <c r="M46" s="16">
        <f t="shared" si="18"/>
        <v>2093.5</v>
      </c>
      <c r="N46" s="18">
        <f t="shared" si="9"/>
        <v>32906.5</v>
      </c>
    </row>
    <row r="47" spans="1:14" s="15" customFormat="1" ht="36" customHeight="1" x14ac:dyDescent="0.2">
      <c r="A47" s="72">
        <f t="shared" si="3"/>
        <v>37</v>
      </c>
      <c r="B47" s="46" t="s">
        <v>102</v>
      </c>
      <c r="C47" s="46" t="s">
        <v>260</v>
      </c>
      <c r="D47" s="46" t="s">
        <v>161</v>
      </c>
      <c r="E47" s="46" t="s">
        <v>64</v>
      </c>
      <c r="F47" s="16">
        <v>70000</v>
      </c>
      <c r="G47" s="17">
        <v>0</v>
      </c>
      <c r="H47" s="16">
        <v>70000</v>
      </c>
      <c r="I47" s="16">
        <f t="shared" si="10"/>
        <v>2009</v>
      </c>
      <c r="J47" s="16">
        <v>5130.45</v>
      </c>
      <c r="K47" s="16">
        <f t="shared" si="17"/>
        <v>2128</v>
      </c>
      <c r="L47" s="16">
        <v>1215.1199999999999</v>
      </c>
      <c r="M47" s="16">
        <f t="shared" si="18"/>
        <v>10482.57</v>
      </c>
      <c r="N47" s="18">
        <f t="shared" si="9"/>
        <v>59517.43</v>
      </c>
    </row>
    <row r="48" spans="1:14" s="15" customFormat="1" ht="36.75" customHeight="1" x14ac:dyDescent="0.2">
      <c r="A48" s="72">
        <f t="shared" si="3"/>
        <v>38</v>
      </c>
      <c r="B48" s="46" t="s">
        <v>53</v>
      </c>
      <c r="C48" s="46" t="s">
        <v>260</v>
      </c>
      <c r="D48" s="46" t="s">
        <v>145</v>
      </c>
      <c r="E48" s="46" t="s">
        <v>64</v>
      </c>
      <c r="F48" s="16">
        <v>35000</v>
      </c>
      <c r="G48" s="17">
        <v>0</v>
      </c>
      <c r="H48" s="16">
        <v>35000</v>
      </c>
      <c r="I48" s="16">
        <f t="shared" si="10"/>
        <v>1004.5</v>
      </c>
      <c r="J48" s="17">
        <v>0</v>
      </c>
      <c r="K48" s="16">
        <f t="shared" si="17"/>
        <v>1064</v>
      </c>
      <c r="L48" s="16">
        <v>1215.1199999999999</v>
      </c>
      <c r="M48" s="16">
        <f t="shared" si="18"/>
        <v>3283.62</v>
      </c>
      <c r="N48" s="18">
        <f t="shared" si="9"/>
        <v>31716.38</v>
      </c>
    </row>
    <row r="49" spans="1:14" s="15" customFormat="1" ht="32.25" customHeight="1" x14ac:dyDescent="0.2">
      <c r="A49" s="72">
        <f t="shared" si="3"/>
        <v>39</v>
      </c>
      <c r="B49" s="46" t="s">
        <v>57</v>
      </c>
      <c r="C49" s="46" t="s">
        <v>260</v>
      </c>
      <c r="D49" s="46" t="s">
        <v>98</v>
      </c>
      <c r="E49" s="46" t="s">
        <v>64</v>
      </c>
      <c r="F49" s="16">
        <v>45000</v>
      </c>
      <c r="G49" s="17">
        <v>0</v>
      </c>
      <c r="H49" s="16">
        <v>45000</v>
      </c>
      <c r="I49" s="16">
        <f t="shared" si="10"/>
        <v>1291.5</v>
      </c>
      <c r="J49" s="16">
        <v>1148.33</v>
      </c>
      <c r="K49" s="16">
        <f t="shared" si="17"/>
        <v>1368</v>
      </c>
      <c r="L49" s="16">
        <v>25</v>
      </c>
      <c r="M49" s="16">
        <f t="shared" si="18"/>
        <v>3832.83</v>
      </c>
      <c r="N49" s="18">
        <f t="shared" si="9"/>
        <v>41167.17</v>
      </c>
    </row>
    <row r="50" spans="1:14" s="15" customFormat="1" ht="36" customHeight="1" x14ac:dyDescent="0.2">
      <c r="A50" s="72">
        <f t="shared" si="3"/>
        <v>40</v>
      </c>
      <c r="B50" s="46" t="s">
        <v>125</v>
      </c>
      <c r="C50" s="46" t="s">
        <v>260</v>
      </c>
      <c r="D50" s="46" t="s">
        <v>98</v>
      </c>
      <c r="E50" s="46" t="s">
        <v>64</v>
      </c>
      <c r="F50" s="16">
        <v>45000</v>
      </c>
      <c r="G50" s="17">
        <v>0</v>
      </c>
      <c r="H50" s="16">
        <v>45000</v>
      </c>
      <c r="I50" s="16">
        <f t="shared" si="10"/>
        <v>1291.5</v>
      </c>
      <c r="J50" s="16">
        <v>1148.33</v>
      </c>
      <c r="K50" s="16">
        <f t="shared" si="17"/>
        <v>1368</v>
      </c>
      <c r="L50" s="17">
        <v>25</v>
      </c>
      <c r="M50" s="16">
        <f t="shared" si="18"/>
        <v>3832.83</v>
      </c>
      <c r="N50" s="18">
        <f t="shared" si="9"/>
        <v>41167.17</v>
      </c>
    </row>
    <row r="51" spans="1:14" s="15" customFormat="1" ht="36" customHeight="1" x14ac:dyDescent="0.2">
      <c r="A51" s="72">
        <f t="shared" si="3"/>
        <v>41</v>
      </c>
      <c r="B51" s="46" t="s">
        <v>126</v>
      </c>
      <c r="C51" s="46" t="s">
        <v>260</v>
      </c>
      <c r="D51" s="46" t="s">
        <v>98</v>
      </c>
      <c r="E51" s="46" t="s">
        <v>64</v>
      </c>
      <c r="F51" s="16">
        <v>45000</v>
      </c>
      <c r="G51" s="17">
        <v>0</v>
      </c>
      <c r="H51" s="16">
        <v>45000</v>
      </c>
      <c r="I51" s="16">
        <f t="shared" si="10"/>
        <v>1291.5</v>
      </c>
      <c r="J51" s="16">
        <v>1148.33</v>
      </c>
      <c r="K51" s="16">
        <f t="shared" si="17"/>
        <v>1368</v>
      </c>
      <c r="L51" s="17">
        <v>25</v>
      </c>
      <c r="M51" s="16">
        <f t="shared" si="18"/>
        <v>3832.83</v>
      </c>
      <c r="N51" s="18">
        <f t="shared" si="9"/>
        <v>41167.17</v>
      </c>
    </row>
    <row r="52" spans="1:14" s="15" customFormat="1" ht="36" customHeight="1" x14ac:dyDescent="0.2">
      <c r="A52" s="72">
        <f t="shared" si="3"/>
        <v>42</v>
      </c>
      <c r="B52" s="46" t="s">
        <v>112</v>
      </c>
      <c r="C52" s="46" t="s">
        <v>260</v>
      </c>
      <c r="D52" s="46" t="s">
        <v>163</v>
      </c>
      <c r="E52" s="46" t="s">
        <v>111</v>
      </c>
      <c r="F52" s="16">
        <v>35000</v>
      </c>
      <c r="G52" s="17">
        <v>0</v>
      </c>
      <c r="H52" s="16">
        <v>35000</v>
      </c>
      <c r="I52" s="16">
        <f t="shared" si="10"/>
        <v>1004.5</v>
      </c>
      <c r="J52" s="17">
        <v>0</v>
      </c>
      <c r="K52" s="16">
        <f t="shared" si="17"/>
        <v>1064</v>
      </c>
      <c r="L52" s="17">
        <v>25</v>
      </c>
      <c r="M52" s="16">
        <f t="shared" si="18"/>
        <v>2093.5</v>
      </c>
      <c r="N52" s="18">
        <f t="shared" si="9"/>
        <v>32906.5</v>
      </c>
    </row>
    <row r="53" spans="1:14" s="15" customFormat="1" ht="36" customHeight="1" x14ac:dyDescent="0.2">
      <c r="A53" s="72">
        <f t="shared" si="3"/>
        <v>43</v>
      </c>
      <c r="B53" s="46" t="s">
        <v>146</v>
      </c>
      <c r="C53" s="46" t="s">
        <v>260</v>
      </c>
      <c r="D53" s="46" t="s">
        <v>98</v>
      </c>
      <c r="E53" s="46" t="s">
        <v>64</v>
      </c>
      <c r="F53" s="16">
        <v>45000</v>
      </c>
      <c r="G53" s="17">
        <v>0</v>
      </c>
      <c r="H53" s="16">
        <v>45000</v>
      </c>
      <c r="I53" s="16">
        <f t="shared" si="10"/>
        <v>1291.5</v>
      </c>
      <c r="J53" s="16">
        <v>1148.33</v>
      </c>
      <c r="K53" s="16">
        <f t="shared" si="17"/>
        <v>1368</v>
      </c>
      <c r="L53" s="17">
        <v>25</v>
      </c>
      <c r="M53" s="16">
        <f t="shared" si="18"/>
        <v>3832.83</v>
      </c>
      <c r="N53" s="18">
        <f t="shared" si="9"/>
        <v>41167.17</v>
      </c>
    </row>
    <row r="54" spans="1:14" s="15" customFormat="1" ht="36" customHeight="1" x14ac:dyDescent="0.2">
      <c r="A54" s="72">
        <f t="shared" si="3"/>
        <v>44</v>
      </c>
      <c r="B54" s="46" t="s">
        <v>225</v>
      </c>
      <c r="C54" s="46" t="s">
        <v>260</v>
      </c>
      <c r="D54" s="46" t="s">
        <v>284</v>
      </c>
      <c r="E54" s="46" t="s">
        <v>64</v>
      </c>
      <c r="F54" s="16">
        <v>100000</v>
      </c>
      <c r="G54" s="16">
        <v>0</v>
      </c>
      <c r="H54" s="16">
        <v>100000</v>
      </c>
      <c r="I54" s="16">
        <f t="shared" si="10"/>
        <v>2870</v>
      </c>
      <c r="J54" s="16">
        <v>11807.84</v>
      </c>
      <c r="K54" s="16">
        <f t="shared" si="17"/>
        <v>3040</v>
      </c>
      <c r="L54" s="17">
        <v>1215.1199999999999</v>
      </c>
      <c r="M54" s="16">
        <f t="shared" si="18"/>
        <v>18932.96</v>
      </c>
      <c r="N54" s="18">
        <f t="shared" si="9"/>
        <v>81067.040000000008</v>
      </c>
    </row>
    <row r="55" spans="1:14" s="15" customFormat="1" ht="36" customHeight="1" x14ac:dyDescent="0.2">
      <c r="A55" s="72">
        <f t="shared" si="3"/>
        <v>45</v>
      </c>
      <c r="B55" s="46" t="s">
        <v>54</v>
      </c>
      <c r="C55" s="46" t="s">
        <v>261</v>
      </c>
      <c r="D55" s="46" t="s">
        <v>123</v>
      </c>
      <c r="E55" s="46" t="s">
        <v>65</v>
      </c>
      <c r="F55" s="16">
        <v>110000</v>
      </c>
      <c r="G55" s="17">
        <v>0</v>
      </c>
      <c r="H55" s="16">
        <v>110000</v>
      </c>
      <c r="I55" s="16">
        <f t="shared" si="10"/>
        <v>3157</v>
      </c>
      <c r="J55" s="16">
        <v>14457.62</v>
      </c>
      <c r="K55" s="16">
        <f>F55*0.0304</f>
        <v>3344</v>
      </c>
      <c r="L55" s="17">
        <v>25</v>
      </c>
      <c r="M55" s="16">
        <f t="shared" si="18"/>
        <v>20983.620000000003</v>
      </c>
      <c r="N55" s="18">
        <f t="shared" si="9"/>
        <v>89016.38</v>
      </c>
    </row>
    <row r="56" spans="1:14" s="15" customFormat="1" ht="36" customHeight="1" x14ac:dyDescent="0.2">
      <c r="A56" s="72">
        <f t="shared" si="3"/>
        <v>46</v>
      </c>
      <c r="B56" s="46" t="s">
        <v>85</v>
      </c>
      <c r="C56" s="46" t="s">
        <v>261</v>
      </c>
      <c r="D56" s="46" t="s">
        <v>86</v>
      </c>
      <c r="E56" s="46" t="s">
        <v>65</v>
      </c>
      <c r="F56" s="16">
        <v>50000</v>
      </c>
      <c r="G56" s="17">
        <v>0</v>
      </c>
      <c r="H56" s="16">
        <v>50000</v>
      </c>
      <c r="I56" s="16">
        <f>F56*0.0287</f>
        <v>1435</v>
      </c>
      <c r="J56" s="16">
        <v>1854</v>
      </c>
      <c r="K56" s="16">
        <f>F56*0.0304</f>
        <v>1520</v>
      </c>
      <c r="L56" s="16">
        <v>25</v>
      </c>
      <c r="M56" s="16">
        <f>I56+J56+K56+L56</f>
        <v>4834</v>
      </c>
      <c r="N56" s="18">
        <f>H56-M56</f>
        <v>45166</v>
      </c>
    </row>
    <row r="57" spans="1:14" s="15" customFormat="1" ht="36" customHeight="1" x14ac:dyDescent="0.2">
      <c r="A57" s="72">
        <f t="shared" si="3"/>
        <v>47</v>
      </c>
      <c r="B57" s="46" t="s">
        <v>285</v>
      </c>
      <c r="C57" s="46" t="s">
        <v>261</v>
      </c>
      <c r="D57" s="46" t="s">
        <v>257</v>
      </c>
      <c r="E57" s="46" t="s">
        <v>65</v>
      </c>
      <c r="F57" s="16">
        <v>35000</v>
      </c>
      <c r="G57" s="17">
        <v>0</v>
      </c>
      <c r="H57" s="16">
        <v>35000</v>
      </c>
      <c r="I57" s="16">
        <f>F57*0.0287</f>
        <v>1004.5</v>
      </c>
      <c r="J57" s="16">
        <v>0</v>
      </c>
      <c r="K57" s="16">
        <f>F57*0.0304</f>
        <v>1064</v>
      </c>
      <c r="L57" s="16">
        <v>25</v>
      </c>
      <c r="M57" s="16">
        <f>I57+J57+K57+L57</f>
        <v>2093.5</v>
      </c>
      <c r="N57" s="18">
        <f>H57-M57</f>
        <v>32906.5</v>
      </c>
    </row>
    <row r="58" spans="1:14" s="15" customFormat="1" ht="36" customHeight="1" x14ac:dyDescent="0.2">
      <c r="A58" s="72">
        <f t="shared" si="3"/>
        <v>48</v>
      </c>
      <c r="B58" s="46" t="s">
        <v>275</v>
      </c>
      <c r="C58" s="46" t="s">
        <v>68</v>
      </c>
      <c r="D58" s="46" t="s">
        <v>276</v>
      </c>
      <c r="E58" s="46" t="s">
        <v>277</v>
      </c>
      <c r="F58" s="16">
        <v>0</v>
      </c>
      <c r="G58" s="17">
        <v>0</v>
      </c>
      <c r="H58" s="16">
        <v>0</v>
      </c>
      <c r="I58" s="16">
        <v>0</v>
      </c>
      <c r="J58" s="16">
        <v>0</v>
      </c>
      <c r="K58" s="16">
        <f>F58*0.0304</f>
        <v>0</v>
      </c>
      <c r="L58" s="16">
        <v>0</v>
      </c>
      <c r="M58" s="16">
        <v>0</v>
      </c>
      <c r="N58" s="18">
        <v>0</v>
      </c>
    </row>
    <row r="59" spans="1:14" s="15" customFormat="1" ht="36" customHeight="1" x14ac:dyDescent="0.2">
      <c r="A59" s="72">
        <f t="shared" si="3"/>
        <v>49</v>
      </c>
      <c r="B59" s="46" t="s">
        <v>12</v>
      </c>
      <c r="C59" s="46" t="s">
        <v>246</v>
      </c>
      <c r="D59" s="46" t="s">
        <v>13</v>
      </c>
      <c r="E59" s="46" t="s">
        <v>64</v>
      </c>
      <c r="F59" s="16">
        <v>75000</v>
      </c>
      <c r="G59" s="17">
        <v>0</v>
      </c>
      <c r="H59" s="16">
        <v>75000</v>
      </c>
      <c r="I59" s="16">
        <f t="shared" ref="I59:I110" si="19">F59*0.0287</f>
        <v>2152.5</v>
      </c>
      <c r="J59" s="16">
        <v>6071.35</v>
      </c>
      <c r="K59" s="16">
        <f t="shared" ref="K59:K110" si="20">F59*0.0304</f>
        <v>2280</v>
      </c>
      <c r="L59" s="16">
        <v>1215.1199999999999</v>
      </c>
      <c r="M59" s="16">
        <f t="shared" si="18"/>
        <v>11718.970000000001</v>
      </c>
      <c r="N59" s="18">
        <f t="shared" si="9"/>
        <v>63281.03</v>
      </c>
    </row>
    <row r="60" spans="1:14" s="15" customFormat="1" ht="36" customHeight="1" x14ac:dyDescent="0.2">
      <c r="A60" s="72">
        <f t="shared" si="3"/>
        <v>50</v>
      </c>
      <c r="B60" s="46" t="s">
        <v>15</v>
      </c>
      <c r="C60" s="46" t="s">
        <v>243</v>
      </c>
      <c r="D60" s="46" t="s">
        <v>10</v>
      </c>
      <c r="E60" s="46" t="s">
        <v>67</v>
      </c>
      <c r="F60" s="16">
        <v>30000</v>
      </c>
      <c r="G60" s="17">
        <v>0</v>
      </c>
      <c r="H60" s="16">
        <v>30000</v>
      </c>
      <c r="I60" s="16">
        <f t="shared" si="19"/>
        <v>861</v>
      </c>
      <c r="J60" s="17">
        <v>0</v>
      </c>
      <c r="K60" s="16">
        <f t="shared" si="20"/>
        <v>912</v>
      </c>
      <c r="L60" s="17">
        <v>25</v>
      </c>
      <c r="M60" s="16">
        <f t="shared" si="18"/>
        <v>1798</v>
      </c>
      <c r="N60" s="18">
        <f t="shared" si="9"/>
        <v>28202</v>
      </c>
    </row>
    <row r="61" spans="1:14" s="15" customFormat="1" ht="36" customHeight="1" x14ac:dyDescent="0.2">
      <c r="A61" s="72">
        <f t="shared" si="3"/>
        <v>51</v>
      </c>
      <c r="B61" s="46" t="s">
        <v>25</v>
      </c>
      <c r="C61" s="46" t="s">
        <v>243</v>
      </c>
      <c r="D61" s="46" t="s">
        <v>26</v>
      </c>
      <c r="E61" s="46" t="s">
        <v>67</v>
      </c>
      <c r="F61" s="16">
        <v>23100</v>
      </c>
      <c r="G61" s="17">
        <v>0</v>
      </c>
      <c r="H61" s="16">
        <v>23100</v>
      </c>
      <c r="I61" s="16">
        <f t="shared" si="19"/>
        <v>662.97</v>
      </c>
      <c r="J61" s="17">
        <v>0</v>
      </c>
      <c r="K61" s="16">
        <f t="shared" si="20"/>
        <v>702.24</v>
      </c>
      <c r="L61" s="17">
        <v>25</v>
      </c>
      <c r="M61" s="16">
        <f t="shared" si="18"/>
        <v>1390.21</v>
      </c>
      <c r="N61" s="18">
        <f t="shared" si="9"/>
        <v>21709.79</v>
      </c>
    </row>
    <row r="62" spans="1:14" s="15" customFormat="1" ht="36" customHeight="1" x14ac:dyDescent="0.2">
      <c r="A62" s="72">
        <f t="shared" si="3"/>
        <v>52</v>
      </c>
      <c r="B62" s="46" t="s">
        <v>134</v>
      </c>
      <c r="C62" s="46" t="s">
        <v>243</v>
      </c>
      <c r="D62" s="46" t="s">
        <v>26</v>
      </c>
      <c r="E62" s="46" t="s">
        <v>67</v>
      </c>
      <c r="F62" s="16">
        <v>20000</v>
      </c>
      <c r="G62" s="17">
        <v>0</v>
      </c>
      <c r="H62" s="16">
        <v>20000</v>
      </c>
      <c r="I62" s="16">
        <f t="shared" si="19"/>
        <v>574</v>
      </c>
      <c r="J62" s="17">
        <v>0</v>
      </c>
      <c r="K62" s="16">
        <f t="shared" si="20"/>
        <v>608</v>
      </c>
      <c r="L62" s="17">
        <v>25</v>
      </c>
      <c r="M62" s="16">
        <f t="shared" ref="M62" si="21">I62+J62+K62+L62</f>
        <v>1207</v>
      </c>
      <c r="N62" s="18">
        <f t="shared" ref="N62:N118" si="22">H62-M62</f>
        <v>18793</v>
      </c>
    </row>
    <row r="63" spans="1:14" s="15" customFormat="1" ht="36" customHeight="1" x14ac:dyDescent="0.2">
      <c r="A63" s="72">
        <f t="shared" si="3"/>
        <v>53</v>
      </c>
      <c r="B63" s="46" t="s">
        <v>28</v>
      </c>
      <c r="C63" s="46" t="s">
        <v>243</v>
      </c>
      <c r="D63" s="46" t="s">
        <v>151</v>
      </c>
      <c r="E63" s="46" t="s">
        <v>65</v>
      </c>
      <c r="F63" s="16">
        <v>18500</v>
      </c>
      <c r="G63" s="17">
        <v>0</v>
      </c>
      <c r="H63" s="16">
        <v>18500</v>
      </c>
      <c r="I63" s="16">
        <f t="shared" si="19"/>
        <v>530.95000000000005</v>
      </c>
      <c r="J63" s="17">
        <v>0</v>
      </c>
      <c r="K63" s="16">
        <f t="shared" si="20"/>
        <v>562.4</v>
      </c>
      <c r="L63" s="17">
        <v>25</v>
      </c>
      <c r="M63" s="16">
        <f>I63+J63+K63+L63</f>
        <v>1118.3499999999999</v>
      </c>
      <c r="N63" s="18">
        <f t="shared" si="22"/>
        <v>17381.650000000001</v>
      </c>
    </row>
    <row r="64" spans="1:14" s="15" customFormat="1" ht="36" customHeight="1" x14ac:dyDescent="0.2">
      <c r="A64" s="72">
        <f t="shared" si="3"/>
        <v>54</v>
      </c>
      <c r="B64" s="46" t="s">
        <v>29</v>
      </c>
      <c r="C64" s="46" t="s">
        <v>243</v>
      </c>
      <c r="D64" s="46" t="s">
        <v>14</v>
      </c>
      <c r="E64" s="46" t="s">
        <v>65</v>
      </c>
      <c r="F64" s="16">
        <v>1166.67</v>
      </c>
      <c r="G64" s="17">
        <v>0</v>
      </c>
      <c r="H64" s="16">
        <v>1166.67</v>
      </c>
      <c r="I64" s="16">
        <f t="shared" si="19"/>
        <v>33.483429000000001</v>
      </c>
      <c r="J64" s="17">
        <v>0</v>
      </c>
      <c r="K64" s="16">
        <f t="shared" si="20"/>
        <v>35.466768000000002</v>
      </c>
      <c r="L64" s="17">
        <v>25</v>
      </c>
      <c r="M64" s="16">
        <f t="shared" ref="M64:M128" si="23">I64+J64+K64+L64</f>
        <v>93.950197000000003</v>
      </c>
      <c r="N64" s="18">
        <f t="shared" si="22"/>
        <v>1072.719803</v>
      </c>
    </row>
    <row r="65" spans="1:14" s="15" customFormat="1" ht="36" customHeight="1" x14ac:dyDescent="0.2">
      <c r="A65" s="72">
        <f t="shared" si="3"/>
        <v>55</v>
      </c>
      <c r="B65" s="46" t="s">
        <v>75</v>
      </c>
      <c r="C65" s="46" t="s">
        <v>246</v>
      </c>
      <c r="D65" s="46" t="s">
        <v>14</v>
      </c>
      <c r="E65" s="46" t="s">
        <v>65</v>
      </c>
      <c r="F65" s="16">
        <v>35000</v>
      </c>
      <c r="G65" s="17">
        <v>0</v>
      </c>
      <c r="H65" s="16">
        <v>35000</v>
      </c>
      <c r="I65" s="16">
        <f t="shared" si="19"/>
        <v>1004.5</v>
      </c>
      <c r="J65" s="17">
        <v>0</v>
      </c>
      <c r="K65" s="16">
        <f t="shared" si="20"/>
        <v>1064</v>
      </c>
      <c r="L65" s="17">
        <v>25</v>
      </c>
      <c r="M65" s="16">
        <f t="shared" si="23"/>
        <v>2093.5</v>
      </c>
      <c r="N65" s="18">
        <f t="shared" si="22"/>
        <v>32906.5</v>
      </c>
    </row>
    <row r="66" spans="1:14" s="15" customFormat="1" ht="36" customHeight="1" x14ac:dyDescent="0.2">
      <c r="A66" s="72">
        <f t="shared" si="3"/>
        <v>56</v>
      </c>
      <c r="B66" s="46" t="s">
        <v>120</v>
      </c>
      <c r="C66" s="46" t="s">
        <v>243</v>
      </c>
      <c r="D66" s="46" t="s">
        <v>14</v>
      </c>
      <c r="E66" s="46" t="s">
        <v>65</v>
      </c>
      <c r="F66" s="16">
        <v>35000</v>
      </c>
      <c r="G66" s="17">
        <v>0</v>
      </c>
      <c r="H66" s="16">
        <v>35000</v>
      </c>
      <c r="I66" s="16">
        <f t="shared" si="19"/>
        <v>1004.5</v>
      </c>
      <c r="J66" s="17">
        <v>0</v>
      </c>
      <c r="K66" s="16">
        <f t="shared" si="20"/>
        <v>1064</v>
      </c>
      <c r="L66" s="17">
        <v>25</v>
      </c>
      <c r="M66" s="16">
        <f t="shared" si="23"/>
        <v>2093.5</v>
      </c>
      <c r="N66" s="18">
        <f t="shared" si="22"/>
        <v>32906.5</v>
      </c>
    </row>
    <row r="67" spans="1:14" s="15" customFormat="1" ht="36" customHeight="1" x14ac:dyDescent="0.2">
      <c r="A67" s="72">
        <f t="shared" si="3"/>
        <v>57</v>
      </c>
      <c r="B67" s="46" t="s">
        <v>39</v>
      </c>
      <c r="C67" s="46" t="s">
        <v>246</v>
      </c>
      <c r="D67" s="46" t="s">
        <v>24</v>
      </c>
      <c r="E67" s="46" t="s">
        <v>65</v>
      </c>
      <c r="F67" s="16">
        <v>2000</v>
      </c>
      <c r="G67" s="17">
        <v>0</v>
      </c>
      <c r="H67" s="16">
        <v>2000</v>
      </c>
      <c r="I67" s="16">
        <f t="shared" si="19"/>
        <v>57.4</v>
      </c>
      <c r="J67" s="16">
        <v>0</v>
      </c>
      <c r="K67" s="16">
        <f t="shared" si="20"/>
        <v>60.8</v>
      </c>
      <c r="L67" s="17">
        <v>25</v>
      </c>
      <c r="M67" s="16">
        <f t="shared" si="23"/>
        <v>143.19999999999999</v>
      </c>
      <c r="N67" s="18">
        <f t="shared" si="22"/>
        <v>1856.8</v>
      </c>
    </row>
    <row r="68" spans="1:14" s="15" customFormat="1" ht="36" customHeight="1" x14ac:dyDescent="0.2">
      <c r="A68" s="72">
        <f t="shared" si="3"/>
        <v>58</v>
      </c>
      <c r="B68" s="46" t="s">
        <v>96</v>
      </c>
      <c r="C68" s="46" t="s">
        <v>243</v>
      </c>
      <c r="D68" s="46" t="s">
        <v>144</v>
      </c>
      <c r="E68" s="46" t="s">
        <v>65</v>
      </c>
      <c r="F68" s="16">
        <v>35000</v>
      </c>
      <c r="G68" s="17">
        <v>0</v>
      </c>
      <c r="H68" s="16">
        <v>35000</v>
      </c>
      <c r="I68" s="16">
        <f t="shared" si="19"/>
        <v>1004.5</v>
      </c>
      <c r="J68" s="16">
        <v>0</v>
      </c>
      <c r="K68" s="16">
        <f t="shared" si="20"/>
        <v>1064</v>
      </c>
      <c r="L68" s="17">
        <v>25</v>
      </c>
      <c r="M68" s="16">
        <f t="shared" ref="M68" si="24">I68+J68+K68+L68</f>
        <v>2093.5</v>
      </c>
      <c r="N68" s="18">
        <f t="shared" si="22"/>
        <v>32906.5</v>
      </c>
    </row>
    <row r="69" spans="1:14" s="15" customFormat="1" ht="36" customHeight="1" x14ac:dyDescent="0.2">
      <c r="A69" s="72">
        <f t="shared" si="3"/>
        <v>59</v>
      </c>
      <c r="B69" s="46" t="s">
        <v>40</v>
      </c>
      <c r="C69" s="46" t="s">
        <v>243</v>
      </c>
      <c r="D69" s="46" t="s">
        <v>18</v>
      </c>
      <c r="E69" s="46" t="s">
        <v>67</v>
      </c>
      <c r="F69" s="16">
        <v>16500</v>
      </c>
      <c r="G69" s="17">
        <v>0</v>
      </c>
      <c r="H69" s="16">
        <v>16500</v>
      </c>
      <c r="I69" s="16">
        <f t="shared" si="19"/>
        <v>473.55</v>
      </c>
      <c r="J69" s="17">
        <v>0</v>
      </c>
      <c r="K69" s="16">
        <f t="shared" si="20"/>
        <v>501.6</v>
      </c>
      <c r="L69" s="17">
        <v>25</v>
      </c>
      <c r="M69" s="16">
        <f t="shared" si="23"/>
        <v>1000.1500000000001</v>
      </c>
      <c r="N69" s="18">
        <f t="shared" si="22"/>
        <v>15499.85</v>
      </c>
    </row>
    <row r="70" spans="1:14" s="15" customFormat="1" ht="36" customHeight="1" x14ac:dyDescent="0.2">
      <c r="A70" s="72">
        <f t="shared" si="3"/>
        <v>60</v>
      </c>
      <c r="B70" s="46" t="s">
        <v>41</v>
      </c>
      <c r="C70" s="46" t="s">
        <v>243</v>
      </c>
      <c r="D70" s="46" t="s">
        <v>18</v>
      </c>
      <c r="E70" s="46" t="s">
        <v>67</v>
      </c>
      <c r="F70" s="16">
        <v>16500</v>
      </c>
      <c r="G70" s="17">
        <v>0</v>
      </c>
      <c r="H70" s="16">
        <v>16500</v>
      </c>
      <c r="I70" s="16">
        <f t="shared" si="19"/>
        <v>473.55</v>
      </c>
      <c r="J70" s="17">
        <v>0</v>
      </c>
      <c r="K70" s="16">
        <f t="shared" si="20"/>
        <v>501.6</v>
      </c>
      <c r="L70" s="17">
        <v>25</v>
      </c>
      <c r="M70" s="16">
        <f t="shared" si="23"/>
        <v>1000.1500000000001</v>
      </c>
      <c r="N70" s="18">
        <f t="shared" si="22"/>
        <v>15499.85</v>
      </c>
    </row>
    <row r="71" spans="1:14" s="15" customFormat="1" ht="36" customHeight="1" x14ac:dyDescent="0.2">
      <c r="A71" s="72">
        <f t="shared" si="3"/>
        <v>61</v>
      </c>
      <c r="B71" s="46" t="s">
        <v>42</v>
      </c>
      <c r="C71" s="46" t="s">
        <v>243</v>
      </c>
      <c r="D71" s="46" t="s">
        <v>10</v>
      </c>
      <c r="E71" s="46" t="s">
        <v>67</v>
      </c>
      <c r="F71" s="16">
        <v>22000</v>
      </c>
      <c r="G71" s="17">
        <v>0</v>
      </c>
      <c r="H71" s="16">
        <v>22000</v>
      </c>
      <c r="I71" s="16">
        <f t="shared" si="19"/>
        <v>631.4</v>
      </c>
      <c r="J71" s="17">
        <v>0</v>
      </c>
      <c r="K71" s="16">
        <f t="shared" si="20"/>
        <v>668.8</v>
      </c>
      <c r="L71" s="17">
        <v>25</v>
      </c>
      <c r="M71" s="16">
        <f t="shared" si="23"/>
        <v>1325.1999999999998</v>
      </c>
      <c r="N71" s="18">
        <f t="shared" si="22"/>
        <v>20674.8</v>
      </c>
    </row>
    <row r="72" spans="1:14" s="15" customFormat="1" ht="36" customHeight="1" x14ac:dyDescent="0.2">
      <c r="A72" s="72">
        <f t="shared" si="3"/>
        <v>62</v>
      </c>
      <c r="B72" s="46" t="s">
        <v>44</v>
      </c>
      <c r="C72" s="46" t="s">
        <v>243</v>
      </c>
      <c r="D72" s="46" t="s">
        <v>10</v>
      </c>
      <c r="E72" s="46" t="s">
        <v>67</v>
      </c>
      <c r="F72" s="16">
        <v>22000</v>
      </c>
      <c r="G72" s="17">
        <v>0</v>
      </c>
      <c r="H72" s="16">
        <v>22000</v>
      </c>
      <c r="I72" s="16">
        <f t="shared" si="19"/>
        <v>631.4</v>
      </c>
      <c r="J72" s="17">
        <v>0</v>
      </c>
      <c r="K72" s="16">
        <f t="shared" si="20"/>
        <v>668.8</v>
      </c>
      <c r="L72" s="17">
        <v>25</v>
      </c>
      <c r="M72" s="16">
        <f t="shared" si="23"/>
        <v>1325.1999999999998</v>
      </c>
      <c r="N72" s="18">
        <f t="shared" si="22"/>
        <v>20674.8</v>
      </c>
    </row>
    <row r="73" spans="1:14" s="15" customFormat="1" ht="36" customHeight="1" x14ac:dyDescent="0.2">
      <c r="A73" s="72">
        <f t="shared" si="3"/>
        <v>63</v>
      </c>
      <c r="B73" s="46" t="s">
        <v>45</v>
      </c>
      <c r="C73" s="46" t="s">
        <v>243</v>
      </c>
      <c r="D73" s="46" t="s">
        <v>18</v>
      </c>
      <c r="E73" s="46" t="s">
        <v>67</v>
      </c>
      <c r="F73" s="16">
        <v>16500</v>
      </c>
      <c r="G73" s="17">
        <v>0</v>
      </c>
      <c r="H73" s="16">
        <v>16500</v>
      </c>
      <c r="I73" s="16">
        <f t="shared" si="19"/>
        <v>473.55</v>
      </c>
      <c r="J73" s="17">
        <v>0</v>
      </c>
      <c r="K73" s="16">
        <f t="shared" si="20"/>
        <v>501.6</v>
      </c>
      <c r="L73" s="17">
        <v>25</v>
      </c>
      <c r="M73" s="16">
        <f t="shared" si="23"/>
        <v>1000.1500000000001</v>
      </c>
      <c r="N73" s="18">
        <f t="shared" si="22"/>
        <v>15499.85</v>
      </c>
    </row>
    <row r="74" spans="1:14" s="15" customFormat="1" ht="36" customHeight="1" x14ac:dyDescent="0.2">
      <c r="A74" s="72">
        <f t="shared" si="3"/>
        <v>64</v>
      </c>
      <c r="B74" s="46" t="s">
        <v>46</v>
      </c>
      <c r="C74" s="46" t="s">
        <v>243</v>
      </c>
      <c r="D74" s="46" t="s">
        <v>152</v>
      </c>
      <c r="E74" s="46" t="s">
        <v>65</v>
      </c>
      <c r="F74" s="16">
        <v>583.33000000000004</v>
      </c>
      <c r="G74" s="17">
        <v>0</v>
      </c>
      <c r="H74" s="16">
        <v>583.33000000000004</v>
      </c>
      <c r="I74" s="16">
        <f t="shared" si="19"/>
        <v>16.741571</v>
      </c>
      <c r="J74" s="17">
        <v>0</v>
      </c>
      <c r="K74" s="16">
        <f t="shared" si="20"/>
        <v>17.733232000000001</v>
      </c>
      <c r="L74" s="17">
        <v>25</v>
      </c>
      <c r="M74" s="16">
        <f t="shared" si="23"/>
        <v>59.474803000000001</v>
      </c>
      <c r="N74" s="18">
        <f t="shared" si="22"/>
        <v>523.85519700000009</v>
      </c>
    </row>
    <row r="75" spans="1:14" s="15" customFormat="1" ht="36" customHeight="1" x14ac:dyDescent="0.2">
      <c r="A75" s="72">
        <f t="shared" si="3"/>
        <v>65</v>
      </c>
      <c r="B75" s="46" t="s">
        <v>78</v>
      </c>
      <c r="C75" s="46" t="s">
        <v>243</v>
      </c>
      <c r="D75" s="46" t="s">
        <v>153</v>
      </c>
      <c r="E75" s="46" t="s">
        <v>65</v>
      </c>
      <c r="F75" s="16">
        <v>22000</v>
      </c>
      <c r="G75" s="17">
        <v>0</v>
      </c>
      <c r="H75" s="16">
        <v>22000</v>
      </c>
      <c r="I75" s="16">
        <f t="shared" si="19"/>
        <v>631.4</v>
      </c>
      <c r="J75" s="17">
        <v>0</v>
      </c>
      <c r="K75" s="16">
        <f t="shared" si="20"/>
        <v>668.8</v>
      </c>
      <c r="L75" s="17">
        <v>25</v>
      </c>
      <c r="M75" s="16">
        <f t="shared" si="23"/>
        <v>1325.1999999999998</v>
      </c>
      <c r="N75" s="18">
        <f t="shared" si="22"/>
        <v>20674.8</v>
      </c>
    </row>
    <row r="76" spans="1:14" s="15" customFormat="1" ht="36" customHeight="1" x14ac:dyDescent="0.2">
      <c r="A76" s="72">
        <f t="shared" si="3"/>
        <v>66</v>
      </c>
      <c r="B76" s="46" t="s">
        <v>80</v>
      </c>
      <c r="C76" s="46" t="s">
        <v>243</v>
      </c>
      <c r="D76" s="46" t="s">
        <v>81</v>
      </c>
      <c r="E76" s="46" t="s">
        <v>67</v>
      </c>
      <c r="F76" s="16">
        <v>22000</v>
      </c>
      <c r="G76" s="17">
        <v>0</v>
      </c>
      <c r="H76" s="16">
        <v>22000</v>
      </c>
      <c r="I76" s="16">
        <f t="shared" si="19"/>
        <v>631.4</v>
      </c>
      <c r="J76" s="17">
        <v>0</v>
      </c>
      <c r="K76" s="16">
        <f t="shared" si="20"/>
        <v>668.8</v>
      </c>
      <c r="L76" s="17">
        <v>25</v>
      </c>
      <c r="M76" s="16">
        <f t="shared" si="23"/>
        <v>1325.1999999999998</v>
      </c>
      <c r="N76" s="18">
        <f t="shared" si="22"/>
        <v>20674.8</v>
      </c>
    </row>
    <row r="77" spans="1:14" s="15" customFormat="1" ht="36" customHeight="1" x14ac:dyDescent="0.2">
      <c r="A77" s="72">
        <f t="shared" si="3"/>
        <v>67</v>
      </c>
      <c r="B77" s="46" t="s">
        <v>132</v>
      </c>
      <c r="C77" s="46" t="s">
        <v>243</v>
      </c>
      <c r="D77" s="46" t="s">
        <v>18</v>
      </c>
      <c r="E77" s="46" t="s">
        <v>67</v>
      </c>
      <c r="F77" s="16">
        <v>16500</v>
      </c>
      <c r="G77" s="17">
        <v>0</v>
      </c>
      <c r="H77" s="16">
        <v>16500</v>
      </c>
      <c r="I77" s="16">
        <f t="shared" si="19"/>
        <v>473.55</v>
      </c>
      <c r="J77" s="17">
        <v>0</v>
      </c>
      <c r="K77" s="16">
        <f t="shared" si="20"/>
        <v>501.6</v>
      </c>
      <c r="L77" s="17">
        <v>25</v>
      </c>
      <c r="M77" s="16">
        <f t="shared" si="23"/>
        <v>1000.1500000000001</v>
      </c>
      <c r="N77" s="18">
        <f t="shared" si="22"/>
        <v>15499.85</v>
      </c>
    </row>
    <row r="78" spans="1:14" s="15" customFormat="1" ht="30" customHeight="1" x14ac:dyDescent="0.2">
      <c r="A78" s="72">
        <f t="shared" si="3"/>
        <v>68</v>
      </c>
      <c r="B78" s="46" t="s">
        <v>133</v>
      </c>
      <c r="C78" s="46" t="s">
        <v>243</v>
      </c>
      <c r="D78" s="46" t="s">
        <v>18</v>
      </c>
      <c r="E78" s="46" t="s">
        <v>67</v>
      </c>
      <c r="F78" s="16">
        <v>16500</v>
      </c>
      <c r="G78" s="17">
        <v>0</v>
      </c>
      <c r="H78" s="16">
        <v>16500</v>
      </c>
      <c r="I78" s="16">
        <f t="shared" si="19"/>
        <v>473.55</v>
      </c>
      <c r="J78" s="17">
        <v>0</v>
      </c>
      <c r="K78" s="16">
        <f t="shared" si="20"/>
        <v>501.6</v>
      </c>
      <c r="L78" s="17">
        <v>25</v>
      </c>
      <c r="M78" s="16">
        <f t="shared" ref="M78" si="25">I78+J78+K78+L78</f>
        <v>1000.1500000000001</v>
      </c>
      <c r="N78" s="18">
        <f t="shared" si="22"/>
        <v>15499.85</v>
      </c>
    </row>
    <row r="79" spans="1:14" s="15" customFormat="1" ht="36" customHeight="1" x14ac:dyDescent="0.2">
      <c r="A79" s="72">
        <f t="shared" ref="A79:A130" si="26">A78+1</f>
        <v>69</v>
      </c>
      <c r="B79" s="46" t="s">
        <v>136</v>
      </c>
      <c r="C79" s="46" t="s">
        <v>243</v>
      </c>
      <c r="D79" s="46" t="s">
        <v>137</v>
      </c>
      <c r="E79" s="46" t="s">
        <v>67</v>
      </c>
      <c r="F79" s="16">
        <v>666.67</v>
      </c>
      <c r="G79" s="17">
        <v>0</v>
      </c>
      <c r="H79" s="16">
        <v>666.67</v>
      </c>
      <c r="I79" s="16">
        <f t="shared" si="19"/>
        <v>19.133429</v>
      </c>
      <c r="J79" s="17">
        <v>0</v>
      </c>
      <c r="K79" s="16">
        <f t="shared" si="20"/>
        <v>20.266767999999999</v>
      </c>
      <c r="L79" s="17">
        <v>25</v>
      </c>
      <c r="M79" s="16">
        <f t="shared" ref="M79" si="27">I79+J79+K79+L79</f>
        <v>64.400196999999991</v>
      </c>
      <c r="N79" s="18">
        <f t="shared" si="22"/>
        <v>602.26980299999991</v>
      </c>
    </row>
    <row r="80" spans="1:14" s="15" customFormat="1" ht="36" customHeight="1" x14ac:dyDescent="0.2">
      <c r="A80" s="72">
        <f t="shared" si="26"/>
        <v>70</v>
      </c>
      <c r="B80" s="46" t="s">
        <v>139</v>
      </c>
      <c r="C80" s="46" t="s">
        <v>243</v>
      </c>
      <c r="D80" s="46" t="s">
        <v>140</v>
      </c>
      <c r="E80" s="46" t="s">
        <v>67</v>
      </c>
      <c r="F80" s="16">
        <v>15000</v>
      </c>
      <c r="G80" s="17">
        <v>0</v>
      </c>
      <c r="H80" s="16">
        <v>15000</v>
      </c>
      <c r="I80" s="16">
        <f t="shared" si="19"/>
        <v>430.5</v>
      </c>
      <c r="J80" s="17">
        <v>0</v>
      </c>
      <c r="K80" s="16">
        <f t="shared" si="20"/>
        <v>456</v>
      </c>
      <c r="L80" s="17">
        <v>25</v>
      </c>
      <c r="M80" s="16">
        <f t="shared" ref="M80" si="28">I80+J80+K80+L80</f>
        <v>911.5</v>
      </c>
      <c r="N80" s="18">
        <f t="shared" si="22"/>
        <v>14088.5</v>
      </c>
    </row>
    <row r="81" spans="1:14" s="15" customFormat="1" ht="36" customHeight="1" x14ac:dyDescent="0.2">
      <c r="A81" s="72">
        <f t="shared" si="26"/>
        <v>71</v>
      </c>
      <c r="B81" s="46" t="s">
        <v>82</v>
      </c>
      <c r="C81" s="46" t="s">
        <v>243</v>
      </c>
      <c r="D81" s="46" t="s">
        <v>43</v>
      </c>
      <c r="E81" s="46" t="s">
        <v>65</v>
      </c>
      <c r="F81" s="16">
        <v>35000</v>
      </c>
      <c r="G81" s="17">
        <v>0</v>
      </c>
      <c r="H81" s="16">
        <v>35000</v>
      </c>
      <c r="I81" s="16">
        <f t="shared" si="19"/>
        <v>1004.5</v>
      </c>
      <c r="J81" s="16">
        <v>0</v>
      </c>
      <c r="K81" s="16">
        <f t="shared" si="20"/>
        <v>1064</v>
      </c>
      <c r="L81" s="17">
        <v>25</v>
      </c>
      <c r="M81" s="16">
        <f t="shared" si="23"/>
        <v>2093.5</v>
      </c>
      <c r="N81" s="18">
        <f t="shared" si="22"/>
        <v>32906.5</v>
      </c>
    </row>
    <row r="82" spans="1:14" s="15" customFormat="1" ht="36" customHeight="1" x14ac:dyDescent="0.2">
      <c r="A82" s="72">
        <f t="shared" si="26"/>
        <v>72</v>
      </c>
      <c r="B82" s="46" t="s">
        <v>135</v>
      </c>
      <c r="C82" s="46" t="s">
        <v>243</v>
      </c>
      <c r="D82" s="46" t="s">
        <v>43</v>
      </c>
      <c r="E82" s="46" t="s">
        <v>65</v>
      </c>
      <c r="F82" s="16">
        <v>16500</v>
      </c>
      <c r="G82" s="17">
        <v>0</v>
      </c>
      <c r="H82" s="16">
        <v>16500</v>
      </c>
      <c r="I82" s="16">
        <f t="shared" si="19"/>
        <v>473.55</v>
      </c>
      <c r="J82" s="16">
        <v>0</v>
      </c>
      <c r="K82" s="16">
        <f t="shared" si="20"/>
        <v>501.6</v>
      </c>
      <c r="L82" s="17">
        <v>25</v>
      </c>
      <c r="M82" s="16">
        <f t="shared" ref="M82:M91" si="29">I82+J82+K82+L82</f>
        <v>1000.1500000000001</v>
      </c>
      <c r="N82" s="18">
        <f t="shared" si="22"/>
        <v>15499.85</v>
      </c>
    </row>
    <row r="83" spans="1:14" s="15" customFormat="1" ht="36" customHeight="1" x14ac:dyDescent="0.2">
      <c r="A83" s="72">
        <f t="shared" si="26"/>
        <v>73</v>
      </c>
      <c r="B83" s="46" t="s">
        <v>74</v>
      </c>
      <c r="C83" s="46" t="s">
        <v>243</v>
      </c>
      <c r="D83" s="46" t="s">
        <v>14</v>
      </c>
      <c r="E83" s="46" t="s">
        <v>64</v>
      </c>
      <c r="F83" s="16">
        <v>35000</v>
      </c>
      <c r="G83" s="17">
        <v>0</v>
      </c>
      <c r="H83" s="16">
        <v>35000</v>
      </c>
      <c r="I83" s="16">
        <f>F83*0.0287</f>
        <v>1004.5</v>
      </c>
      <c r="J83" s="16">
        <v>0</v>
      </c>
      <c r="K83" s="16">
        <f>F83*0.0304</f>
        <v>1064</v>
      </c>
      <c r="L83" s="17">
        <v>25</v>
      </c>
      <c r="M83" s="16">
        <f>I83+J83+K83+L83</f>
        <v>2093.5</v>
      </c>
      <c r="N83" s="18">
        <f>H83-M83</f>
        <v>32906.5</v>
      </c>
    </row>
    <row r="84" spans="1:14" s="15" customFormat="1" ht="36" customHeight="1" x14ac:dyDescent="0.2">
      <c r="A84" s="72">
        <f t="shared" si="26"/>
        <v>74</v>
      </c>
      <c r="B84" s="46" t="s">
        <v>221</v>
      </c>
      <c r="C84" s="46" t="s">
        <v>243</v>
      </c>
      <c r="D84" s="46" t="s">
        <v>137</v>
      </c>
      <c r="E84" s="46" t="s">
        <v>67</v>
      </c>
      <c r="F84" s="16">
        <v>20000</v>
      </c>
      <c r="G84" s="17">
        <v>0</v>
      </c>
      <c r="H84" s="16">
        <v>20000</v>
      </c>
      <c r="I84" s="16">
        <f t="shared" si="19"/>
        <v>574</v>
      </c>
      <c r="J84" s="17">
        <v>0</v>
      </c>
      <c r="K84" s="16">
        <f t="shared" si="20"/>
        <v>608</v>
      </c>
      <c r="L84" s="17">
        <v>25</v>
      </c>
      <c r="M84" s="16">
        <f t="shared" si="29"/>
        <v>1207</v>
      </c>
      <c r="N84" s="18">
        <f t="shared" si="22"/>
        <v>18793</v>
      </c>
    </row>
    <row r="85" spans="1:14" s="15" customFormat="1" ht="36" customHeight="1" x14ac:dyDescent="0.2">
      <c r="A85" s="72">
        <f t="shared" si="26"/>
        <v>75</v>
      </c>
      <c r="B85" s="46" t="s">
        <v>222</v>
      </c>
      <c r="C85" s="46" t="s">
        <v>243</v>
      </c>
      <c r="D85" s="46" t="s">
        <v>14</v>
      </c>
      <c r="E85" s="46" t="s">
        <v>65</v>
      </c>
      <c r="F85" s="16">
        <v>35000</v>
      </c>
      <c r="G85" s="17">
        <v>0</v>
      </c>
      <c r="H85" s="16">
        <v>35000</v>
      </c>
      <c r="I85" s="16">
        <f t="shared" si="19"/>
        <v>1004.5</v>
      </c>
      <c r="J85" s="17">
        <v>0</v>
      </c>
      <c r="K85" s="16">
        <f t="shared" si="20"/>
        <v>1064</v>
      </c>
      <c r="L85" s="17">
        <v>25</v>
      </c>
      <c r="M85" s="16">
        <f t="shared" si="29"/>
        <v>2093.5</v>
      </c>
      <c r="N85" s="18">
        <f t="shared" si="22"/>
        <v>32906.5</v>
      </c>
    </row>
    <row r="86" spans="1:14" s="15" customFormat="1" ht="36" customHeight="1" x14ac:dyDescent="0.2">
      <c r="A86" s="72">
        <f t="shared" si="26"/>
        <v>76</v>
      </c>
      <c r="B86" s="46" t="s">
        <v>223</v>
      </c>
      <c r="C86" s="46" t="s">
        <v>243</v>
      </c>
      <c r="D86" s="46" t="s">
        <v>10</v>
      </c>
      <c r="E86" s="46" t="s">
        <v>65</v>
      </c>
      <c r="F86" s="16">
        <v>20000</v>
      </c>
      <c r="G86" s="17">
        <v>0</v>
      </c>
      <c r="H86" s="16">
        <v>20000</v>
      </c>
      <c r="I86" s="16">
        <f t="shared" si="19"/>
        <v>574</v>
      </c>
      <c r="J86" s="17">
        <v>0</v>
      </c>
      <c r="K86" s="16">
        <f t="shared" si="20"/>
        <v>608</v>
      </c>
      <c r="L86" s="17">
        <v>25</v>
      </c>
      <c r="M86" s="16">
        <f t="shared" si="29"/>
        <v>1207</v>
      </c>
      <c r="N86" s="18">
        <f t="shared" si="22"/>
        <v>18793</v>
      </c>
    </row>
    <row r="87" spans="1:14" s="15" customFormat="1" ht="36" customHeight="1" x14ac:dyDescent="0.2">
      <c r="A87" s="72">
        <f t="shared" si="26"/>
        <v>77</v>
      </c>
      <c r="B87" s="46" t="s">
        <v>256</v>
      </c>
      <c r="C87" s="46" t="s">
        <v>243</v>
      </c>
      <c r="D87" s="46" t="s">
        <v>14</v>
      </c>
      <c r="E87" s="46" t="s">
        <v>65</v>
      </c>
      <c r="F87" s="16">
        <v>35000</v>
      </c>
      <c r="G87" s="17">
        <v>0</v>
      </c>
      <c r="H87" s="16">
        <v>35000</v>
      </c>
      <c r="I87" s="16">
        <f t="shared" si="19"/>
        <v>1004.5</v>
      </c>
      <c r="J87" s="17">
        <v>0</v>
      </c>
      <c r="K87" s="16">
        <f t="shared" si="20"/>
        <v>1064</v>
      </c>
      <c r="L87" s="17">
        <v>25</v>
      </c>
      <c r="M87" s="16">
        <f t="shared" si="29"/>
        <v>2093.5</v>
      </c>
      <c r="N87" s="18">
        <f t="shared" si="22"/>
        <v>32906.5</v>
      </c>
    </row>
    <row r="88" spans="1:14" s="15" customFormat="1" ht="36" customHeight="1" x14ac:dyDescent="0.2">
      <c r="A88" s="72">
        <f t="shared" si="26"/>
        <v>78</v>
      </c>
      <c r="B88" s="46" t="s">
        <v>268</v>
      </c>
      <c r="C88" s="46" t="s">
        <v>243</v>
      </c>
      <c r="D88" s="46" t="s">
        <v>10</v>
      </c>
      <c r="E88" s="46" t="s">
        <v>65</v>
      </c>
      <c r="F88" s="16">
        <v>22000</v>
      </c>
      <c r="G88" s="17">
        <v>0</v>
      </c>
      <c r="H88" s="16">
        <v>22000</v>
      </c>
      <c r="I88" s="16">
        <f t="shared" si="19"/>
        <v>631.4</v>
      </c>
      <c r="J88" s="17">
        <v>0</v>
      </c>
      <c r="K88" s="16">
        <f t="shared" si="20"/>
        <v>668.8</v>
      </c>
      <c r="L88" s="17">
        <v>25</v>
      </c>
      <c r="M88" s="16">
        <f t="shared" si="29"/>
        <v>1325.1999999999998</v>
      </c>
      <c r="N88" s="18">
        <f t="shared" si="22"/>
        <v>20674.8</v>
      </c>
    </row>
    <row r="89" spans="1:14" s="15" customFormat="1" ht="36" customHeight="1" x14ac:dyDescent="0.2">
      <c r="A89" s="72">
        <f t="shared" si="26"/>
        <v>79</v>
      </c>
      <c r="B89" s="46" t="s">
        <v>269</v>
      </c>
      <c r="C89" s="46" t="s">
        <v>243</v>
      </c>
      <c r="D89" s="46" t="s">
        <v>18</v>
      </c>
      <c r="E89" s="46" t="s">
        <v>67</v>
      </c>
      <c r="F89" s="16">
        <v>16500</v>
      </c>
      <c r="G89" s="17">
        <v>0</v>
      </c>
      <c r="H89" s="16">
        <v>16500</v>
      </c>
      <c r="I89" s="16">
        <f t="shared" si="19"/>
        <v>473.55</v>
      </c>
      <c r="J89" s="17">
        <v>0</v>
      </c>
      <c r="K89" s="16">
        <f t="shared" si="20"/>
        <v>501.6</v>
      </c>
      <c r="L89" s="17">
        <v>25</v>
      </c>
      <c r="M89" s="16">
        <f t="shared" si="29"/>
        <v>1000.1500000000001</v>
      </c>
      <c r="N89" s="18">
        <f t="shared" si="22"/>
        <v>15499.85</v>
      </c>
    </row>
    <row r="90" spans="1:14" s="15" customFormat="1" ht="36" customHeight="1" x14ac:dyDescent="0.2">
      <c r="A90" s="72">
        <f t="shared" si="26"/>
        <v>80</v>
      </c>
      <c r="B90" s="46" t="s">
        <v>270</v>
      </c>
      <c r="C90" s="46" t="s">
        <v>243</v>
      </c>
      <c r="D90" s="46" t="s">
        <v>18</v>
      </c>
      <c r="E90" s="46" t="s">
        <v>67</v>
      </c>
      <c r="F90" s="16">
        <v>16500</v>
      </c>
      <c r="G90" s="17">
        <v>0</v>
      </c>
      <c r="H90" s="16">
        <v>16500</v>
      </c>
      <c r="I90" s="16">
        <f t="shared" si="19"/>
        <v>473.55</v>
      </c>
      <c r="J90" s="17">
        <v>0</v>
      </c>
      <c r="K90" s="16">
        <f t="shared" si="20"/>
        <v>501.6</v>
      </c>
      <c r="L90" s="17">
        <v>25</v>
      </c>
      <c r="M90" s="16">
        <f t="shared" si="29"/>
        <v>1000.1500000000001</v>
      </c>
      <c r="N90" s="18">
        <f t="shared" si="22"/>
        <v>15499.85</v>
      </c>
    </row>
    <row r="91" spans="1:14" s="15" customFormat="1" ht="36" customHeight="1" x14ac:dyDescent="0.2">
      <c r="A91" s="72">
        <f t="shared" si="26"/>
        <v>81</v>
      </c>
      <c r="B91" s="46" t="s">
        <v>271</v>
      </c>
      <c r="C91" s="46" t="s">
        <v>243</v>
      </c>
      <c r="D91" s="46" t="s">
        <v>18</v>
      </c>
      <c r="E91" s="46" t="s">
        <v>67</v>
      </c>
      <c r="F91" s="16">
        <v>16500</v>
      </c>
      <c r="G91" s="17">
        <v>0</v>
      </c>
      <c r="H91" s="16">
        <v>16500</v>
      </c>
      <c r="I91" s="16">
        <f t="shared" si="19"/>
        <v>473.55</v>
      </c>
      <c r="J91" s="17">
        <v>0</v>
      </c>
      <c r="K91" s="16">
        <f t="shared" si="20"/>
        <v>501.6</v>
      </c>
      <c r="L91" s="17">
        <v>25</v>
      </c>
      <c r="M91" s="16">
        <f t="shared" si="29"/>
        <v>1000.1500000000001</v>
      </c>
      <c r="N91" s="18">
        <f t="shared" si="22"/>
        <v>15499.85</v>
      </c>
    </row>
    <row r="92" spans="1:14" s="15" customFormat="1" ht="36" customHeight="1" x14ac:dyDescent="0.2">
      <c r="A92" s="72">
        <f t="shared" si="26"/>
        <v>82</v>
      </c>
      <c r="B92" s="46" t="s">
        <v>30</v>
      </c>
      <c r="C92" s="46" t="s">
        <v>262</v>
      </c>
      <c r="D92" s="46" t="s">
        <v>14</v>
      </c>
      <c r="E92" s="46" t="s">
        <v>65</v>
      </c>
      <c r="F92" s="16">
        <v>35000</v>
      </c>
      <c r="G92" s="17">
        <v>0</v>
      </c>
      <c r="H92" s="16">
        <v>35000</v>
      </c>
      <c r="I92" s="16">
        <f t="shared" si="19"/>
        <v>1004.5</v>
      </c>
      <c r="J92" s="16">
        <v>0</v>
      </c>
      <c r="K92" s="16">
        <f t="shared" si="20"/>
        <v>1064</v>
      </c>
      <c r="L92" s="17">
        <v>25</v>
      </c>
      <c r="M92" s="16">
        <f t="shared" si="23"/>
        <v>2093.5</v>
      </c>
      <c r="N92" s="18">
        <f t="shared" si="22"/>
        <v>32906.5</v>
      </c>
    </row>
    <row r="93" spans="1:14" s="15" customFormat="1" ht="36" customHeight="1" x14ac:dyDescent="0.2">
      <c r="A93" s="72">
        <f t="shared" si="26"/>
        <v>83</v>
      </c>
      <c r="B93" s="46" t="s">
        <v>32</v>
      </c>
      <c r="C93" s="46" t="s">
        <v>262</v>
      </c>
      <c r="D93" s="46" t="s">
        <v>76</v>
      </c>
      <c r="E93" s="46" t="s">
        <v>65</v>
      </c>
      <c r="F93" s="16">
        <v>70000</v>
      </c>
      <c r="G93" s="17">
        <v>0</v>
      </c>
      <c r="H93" s="16">
        <v>70000</v>
      </c>
      <c r="I93" s="16">
        <f t="shared" si="19"/>
        <v>2009</v>
      </c>
      <c r="J93" s="16">
        <v>5368.48</v>
      </c>
      <c r="K93" s="16">
        <f t="shared" si="20"/>
        <v>2128</v>
      </c>
      <c r="L93" s="17">
        <v>25</v>
      </c>
      <c r="M93" s="16">
        <f t="shared" si="23"/>
        <v>9530.48</v>
      </c>
      <c r="N93" s="18">
        <f t="shared" si="22"/>
        <v>60469.520000000004</v>
      </c>
    </row>
    <row r="94" spans="1:14" s="15" customFormat="1" ht="36" customHeight="1" x14ac:dyDescent="0.2">
      <c r="A94" s="72">
        <f t="shared" si="26"/>
        <v>84</v>
      </c>
      <c r="B94" s="46" t="s">
        <v>203</v>
      </c>
      <c r="C94" s="46" t="s">
        <v>262</v>
      </c>
      <c r="D94" s="46" t="s">
        <v>14</v>
      </c>
      <c r="E94" s="46" t="s">
        <v>65</v>
      </c>
      <c r="F94" s="16">
        <v>35000</v>
      </c>
      <c r="G94" s="17">
        <v>0</v>
      </c>
      <c r="H94" s="16">
        <v>35000</v>
      </c>
      <c r="I94" s="16">
        <f t="shared" si="19"/>
        <v>1004.5</v>
      </c>
      <c r="J94" s="16">
        <v>0</v>
      </c>
      <c r="K94" s="16">
        <f t="shared" si="20"/>
        <v>1064</v>
      </c>
      <c r="L94" s="17">
        <v>25</v>
      </c>
      <c r="M94" s="16">
        <f t="shared" ref="M94" si="30">I94+J94+K94+L94</f>
        <v>2093.5</v>
      </c>
      <c r="N94" s="18">
        <f t="shared" si="22"/>
        <v>32906.5</v>
      </c>
    </row>
    <row r="95" spans="1:14" s="15" customFormat="1" ht="36" customHeight="1" x14ac:dyDescent="0.2">
      <c r="A95" s="72">
        <f t="shared" si="26"/>
        <v>85</v>
      </c>
      <c r="B95" s="46" t="s">
        <v>34</v>
      </c>
      <c r="C95" s="46" t="s">
        <v>262</v>
      </c>
      <c r="D95" s="46" t="s">
        <v>35</v>
      </c>
      <c r="E95" s="46" t="s">
        <v>64</v>
      </c>
      <c r="F95" s="16">
        <v>60000</v>
      </c>
      <c r="G95" s="17">
        <v>0</v>
      </c>
      <c r="H95" s="16">
        <v>60000</v>
      </c>
      <c r="I95" s="16">
        <f t="shared" si="19"/>
        <v>1722</v>
      </c>
      <c r="J95" s="16">
        <v>3010.63</v>
      </c>
      <c r="K95" s="16">
        <f t="shared" si="20"/>
        <v>1824</v>
      </c>
      <c r="L95" s="16">
        <v>2405.2399999999998</v>
      </c>
      <c r="M95" s="16">
        <f t="shared" si="23"/>
        <v>8961.869999999999</v>
      </c>
      <c r="N95" s="18">
        <f t="shared" si="22"/>
        <v>51038.130000000005</v>
      </c>
    </row>
    <row r="96" spans="1:14" s="15" customFormat="1" ht="36" customHeight="1" x14ac:dyDescent="0.2">
      <c r="A96" s="72">
        <f t="shared" si="26"/>
        <v>86</v>
      </c>
      <c r="B96" s="46" t="s">
        <v>124</v>
      </c>
      <c r="C96" s="46" t="s">
        <v>262</v>
      </c>
      <c r="D96" s="46" t="s">
        <v>38</v>
      </c>
      <c r="E96" s="46" t="s">
        <v>64</v>
      </c>
      <c r="F96" s="16">
        <v>125000</v>
      </c>
      <c r="G96" s="17">
        <v>0</v>
      </c>
      <c r="H96" s="16">
        <v>125000</v>
      </c>
      <c r="I96" s="16">
        <f t="shared" si="19"/>
        <v>3587.5</v>
      </c>
      <c r="J96" s="16">
        <v>17985.990000000002</v>
      </c>
      <c r="K96" s="16">
        <f t="shared" si="20"/>
        <v>3800</v>
      </c>
      <c r="L96" s="17">
        <v>25</v>
      </c>
      <c r="M96" s="16">
        <f t="shared" si="23"/>
        <v>25398.49</v>
      </c>
      <c r="N96" s="18">
        <f t="shared" si="22"/>
        <v>99601.51</v>
      </c>
    </row>
    <row r="97" spans="1:14" s="15" customFormat="1" ht="36" customHeight="1" x14ac:dyDescent="0.2">
      <c r="A97" s="72">
        <f t="shared" si="26"/>
        <v>87</v>
      </c>
      <c r="B97" s="46" t="s">
        <v>37</v>
      </c>
      <c r="C97" s="46" t="s">
        <v>262</v>
      </c>
      <c r="D97" s="46" t="s">
        <v>38</v>
      </c>
      <c r="E97" s="46" t="s">
        <v>65</v>
      </c>
      <c r="F97" s="16">
        <v>60000</v>
      </c>
      <c r="G97" s="17">
        <v>0</v>
      </c>
      <c r="H97" s="16">
        <v>60000</v>
      </c>
      <c r="I97" s="16">
        <f t="shared" si="19"/>
        <v>1722</v>
      </c>
      <c r="J97" s="16">
        <v>3486.68</v>
      </c>
      <c r="K97" s="16">
        <f t="shared" si="20"/>
        <v>1824</v>
      </c>
      <c r="L97" s="17">
        <v>25</v>
      </c>
      <c r="M97" s="16">
        <f t="shared" si="23"/>
        <v>7057.68</v>
      </c>
      <c r="N97" s="18">
        <f t="shared" si="22"/>
        <v>52942.32</v>
      </c>
    </row>
    <row r="98" spans="1:14" s="15" customFormat="1" ht="36" customHeight="1" x14ac:dyDescent="0.2">
      <c r="A98" s="72">
        <f t="shared" si="26"/>
        <v>88</v>
      </c>
      <c r="B98" s="46" t="s">
        <v>160</v>
      </c>
      <c r="C98" s="46" t="s">
        <v>262</v>
      </c>
      <c r="D98" s="46" t="s">
        <v>38</v>
      </c>
      <c r="E98" s="46" t="s">
        <v>64</v>
      </c>
      <c r="F98" s="16">
        <v>50000</v>
      </c>
      <c r="G98" s="17">
        <v>0</v>
      </c>
      <c r="H98" s="16">
        <v>50000</v>
      </c>
      <c r="I98" s="16">
        <f t="shared" si="19"/>
        <v>1435</v>
      </c>
      <c r="J98" s="16">
        <v>1854</v>
      </c>
      <c r="K98" s="16">
        <f t="shared" si="20"/>
        <v>1520</v>
      </c>
      <c r="L98" s="16">
        <v>1399.76</v>
      </c>
      <c r="M98" s="16">
        <f t="shared" si="23"/>
        <v>6208.76</v>
      </c>
      <c r="N98" s="18">
        <f t="shared" si="22"/>
        <v>43791.24</v>
      </c>
    </row>
    <row r="99" spans="1:14" s="15" customFormat="1" ht="36" customHeight="1" x14ac:dyDescent="0.2">
      <c r="A99" s="72">
        <f t="shared" si="26"/>
        <v>89</v>
      </c>
      <c r="B99" s="46" t="s">
        <v>176</v>
      </c>
      <c r="C99" s="46" t="s">
        <v>263</v>
      </c>
      <c r="D99" s="46" t="s">
        <v>178</v>
      </c>
      <c r="E99" s="46" t="s">
        <v>77</v>
      </c>
      <c r="F99" s="16">
        <v>60000</v>
      </c>
      <c r="G99" s="17">
        <v>0</v>
      </c>
      <c r="H99" s="16">
        <v>60000</v>
      </c>
      <c r="I99" s="16">
        <f>F99*0.0287</f>
        <v>1722</v>
      </c>
      <c r="J99" s="16">
        <v>3486.68</v>
      </c>
      <c r="K99" s="16">
        <f>F99*0.0304</f>
        <v>1824</v>
      </c>
      <c r="L99" s="16">
        <v>25</v>
      </c>
      <c r="M99" s="16">
        <f>I99+J99+K99+L99</f>
        <v>7057.68</v>
      </c>
      <c r="N99" s="18">
        <f>H99-M99</f>
        <v>52942.32</v>
      </c>
    </row>
    <row r="100" spans="1:14" s="15" customFormat="1" ht="36" customHeight="1" x14ac:dyDescent="0.2">
      <c r="A100" s="72">
        <f t="shared" si="26"/>
        <v>90</v>
      </c>
      <c r="B100" s="46" t="s">
        <v>11</v>
      </c>
      <c r="C100" s="46" t="s">
        <v>263</v>
      </c>
      <c r="D100" s="46" t="s">
        <v>128</v>
      </c>
      <c r="E100" s="46" t="s">
        <v>65</v>
      </c>
      <c r="F100" s="16">
        <v>45000</v>
      </c>
      <c r="G100" s="17">
        <v>0</v>
      </c>
      <c r="H100" s="16">
        <v>45000</v>
      </c>
      <c r="I100" s="16">
        <f t="shared" si="19"/>
        <v>1291.5</v>
      </c>
      <c r="J100" s="16">
        <v>1148.33</v>
      </c>
      <c r="K100" s="16">
        <f t="shared" si="20"/>
        <v>1368</v>
      </c>
      <c r="L100" s="17">
        <v>25</v>
      </c>
      <c r="M100" s="16">
        <f t="shared" si="23"/>
        <v>3832.83</v>
      </c>
      <c r="N100" s="18">
        <f t="shared" si="22"/>
        <v>41167.17</v>
      </c>
    </row>
    <row r="101" spans="1:14" s="15" customFormat="1" ht="36" customHeight="1" x14ac:dyDescent="0.2">
      <c r="A101" s="72">
        <f t="shared" si="26"/>
        <v>91</v>
      </c>
      <c r="B101" s="46" t="s">
        <v>121</v>
      </c>
      <c r="C101" s="46" t="s">
        <v>263</v>
      </c>
      <c r="D101" s="46" t="s">
        <v>128</v>
      </c>
      <c r="E101" s="46" t="s">
        <v>64</v>
      </c>
      <c r="F101" s="16">
        <v>45000</v>
      </c>
      <c r="G101" s="17">
        <v>0</v>
      </c>
      <c r="H101" s="16">
        <v>45000</v>
      </c>
      <c r="I101" s="16">
        <f t="shared" si="19"/>
        <v>1291.5</v>
      </c>
      <c r="J101" s="16">
        <v>969.81</v>
      </c>
      <c r="K101" s="16">
        <f t="shared" si="20"/>
        <v>1368</v>
      </c>
      <c r="L101" s="16">
        <v>1215.1199999999999</v>
      </c>
      <c r="M101" s="16">
        <f t="shared" si="23"/>
        <v>4844.43</v>
      </c>
      <c r="N101" s="18">
        <f t="shared" si="22"/>
        <v>40155.57</v>
      </c>
    </row>
    <row r="102" spans="1:14" s="15" customFormat="1" ht="36" customHeight="1" x14ac:dyDescent="0.2">
      <c r="A102" s="72">
        <f t="shared" si="26"/>
        <v>92</v>
      </c>
      <c r="B102" s="46" t="s">
        <v>21</v>
      </c>
      <c r="C102" s="46" t="s">
        <v>263</v>
      </c>
      <c r="D102" s="46" t="s">
        <v>91</v>
      </c>
      <c r="E102" s="46" t="s">
        <v>64</v>
      </c>
      <c r="F102" s="16">
        <v>60000</v>
      </c>
      <c r="G102" s="17">
        <v>0</v>
      </c>
      <c r="H102" s="16">
        <v>60000</v>
      </c>
      <c r="I102" s="16">
        <f t="shared" si="19"/>
        <v>1722</v>
      </c>
      <c r="J102" s="16">
        <v>3486.68</v>
      </c>
      <c r="K102" s="16">
        <f t="shared" si="20"/>
        <v>1824</v>
      </c>
      <c r="L102" s="16">
        <v>3281.76</v>
      </c>
      <c r="M102" s="16">
        <f t="shared" si="23"/>
        <v>10314.44</v>
      </c>
      <c r="N102" s="18">
        <f t="shared" si="22"/>
        <v>49685.56</v>
      </c>
    </row>
    <row r="103" spans="1:14" s="15" customFormat="1" ht="36" customHeight="1" x14ac:dyDescent="0.2">
      <c r="A103" s="72">
        <f t="shared" si="26"/>
        <v>93</v>
      </c>
      <c r="B103" s="46" t="s">
        <v>94</v>
      </c>
      <c r="C103" s="46" t="s">
        <v>263</v>
      </c>
      <c r="D103" s="46" t="s">
        <v>95</v>
      </c>
      <c r="E103" s="46" t="s">
        <v>65</v>
      </c>
      <c r="F103" s="16">
        <v>55000</v>
      </c>
      <c r="G103" s="17">
        <v>0</v>
      </c>
      <c r="H103" s="16">
        <v>55000</v>
      </c>
      <c r="I103" s="16">
        <f t="shared" si="19"/>
        <v>1578.5</v>
      </c>
      <c r="J103" s="16">
        <v>2559.6799999999998</v>
      </c>
      <c r="K103" s="16">
        <f t="shared" si="20"/>
        <v>1672</v>
      </c>
      <c r="L103" s="17">
        <v>25</v>
      </c>
      <c r="M103" s="16">
        <f t="shared" ref="M103" si="31">I103+J103+K103+L103</f>
        <v>5835.18</v>
      </c>
      <c r="N103" s="18">
        <f t="shared" si="22"/>
        <v>49164.82</v>
      </c>
    </row>
    <row r="104" spans="1:14" s="15" customFormat="1" ht="36" customHeight="1" x14ac:dyDescent="0.2">
      <c r="A104" s="72">
        <f t="shared" si="26"/>
        <v>94</v>
      </c>
      <c r="B104" s="46" t="s">
        <v>141</v>
      </c>
      <c r="C104" s="46" t="s">
        <v>263</v>
      </c>
      <c r="D104" s="46" t="s">
        <v>142</v>
      </c>
      <c r="E104" s="46" t="s">
        <v>65</v>
      </c>
      <c r="F104" s="16">
        <v>35000</v>
      </c>
      <c r="G104" s="17">
        <v>0</v>
      </c>
      <c r="H104" s="16">
        <v>35000</v>
      </c>
      <c r="I104" s="16">
        <f t="shared" si="19"/>
        <v>1004.5</v>
      </c>
      <c r="J104" s="17">
        <v>0</v>
      </c>
      <c r="K104" s="16">
        <f t="shared" si="20"/>
        <v>1064</v>
      </c>
      <c r="L104" s="17">
        <v>25</v>
      </c>
      <c r="M104" s="16">
        <f t="shared" ref="M104" si="32">I104+J104+K104+L104</f>
        <v>2093.5</v>
      </c>
      <c r="N104" s="18">
        <f t="shared" si="22"/>
        <v>32906.5</v>
      </c>
    </row>
    <row r="105" spans="1:14" s="15" customFormat="1" ht="36" customHeight="1" x14ac:dyDescent="0.2">
      <c r="A105" s="72">
        <f t="shared" si="26"/>
        <v>95</v>
      </c>
      <c r="B105" s="46" t="s">
        <v>158</v>
      </c>
      <c r="C105" s="46" t="s">
        <v>263</v>
      </c>
      <c r="D105" s="46" t="s">
        <v>14</v>
      </c>
      <c r="E105" s="46" t="s">
        <v>65</v>
      </c>
      <c r="F105" s="16">
        <v>35000</v>
      </c>
      <c r="G105" s="17">
        <v>0</v>
      </c>
      <c r="H105" s="16">
        <v>35000</v>
      </c>
      <c r="I105" s="16">
        <f t="shared" si="19"/>
        <v>1004.5</v>
      </c>
      <c r="J105" s="16">
        <v>0</v>
      </c>
      <c r="K105" s="16">
        <f t="shared" si="20"/>
        <v>1064</v>
      </c>
      <c r="L105" s="16">
        <v>25</v>
      </c>
      <c r="M105" s="16">
        <f t="shared" ref="M105" si="33">I105+J105+K105+L105</f>
        <v>2093.5</v>
      </c>
      <c r="N105" s="18">
        <f t="shared" si="22"/>
        <v>32906.5</v>
      </c>
    </row>
    <row r="106" spans="1:14" s="15" customFormat="1" ht="36" customHeight="1" x14ac:dyDescent="0.2">
      <c r="A106" s="72">
        <f t="shared" si="26"/>
        <v>96</v>
      </c>
      <c r="B106" s="46" t="s">
        <v>278</v>
      </c>
      <c r="C106" s="46" t="s">
        <v>263</v>
      </c>
      <c r="D106" s="46" t="s">
        <v>286</v>
      </c>
      <c r="E106" s="46" t="s">
        <v>277</v>
      </c>
      <c r="F106" s="16">
        <v>0</v>
      </c>
      <c r="G106" s="17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8">
        <v>0</v>
      </c>
    </row>
    <row r="107" spans="1:14" s="15" customFormat="1" ht="36" customHeight="1" x14ac:dyDescent="0.2">
      <c r="A107" s="72">
        <f t="shared" si="26"/>
        <v>97</v>
      </c>
      <c r="B107" s="46" t="s">
        <v>9</v>
      </c>
      <c r="C107" s="46" t="s">
        <v>264</v>
      </c>
      <c r="D107" s="46" t="s">
        <v>154</v>
      </c>
      <c r="E107" s="46" t="s">
        <v>64</v>
      </c>
      <c r="F107" s="16">
        <v>45000</v>
      </c>
      <c r="G107" s="17">
        <v>0</v>
      </c>
      <c r="H107" s="16">
        <v>45000</v>
      </c>
      <c r="I107" s="16">
        <f t="shared" si="19"/>
        <v>1291.5</v>
      </c>
      <c r="J107" s="16">
        <v>1148.33</v>
      </c>
      <c r="K107" s="16">
        <f t="shared" si="20"/>
        <v>1368</v>
      </c>
      <c r="L107" s="17">
        <v>25</v>
      </c>
      <c r="M107" s="16">
        <f t="shared" si="23"/>
        <v>3832.83</v>
      </c>
      <c r="N107" s="18">
        <f t="shared" si="22"/>
        <v>41167.17</v>
      </c>
    </row>
    <row r="108" spans="1:14" s="15" customFormat="1" ht="36" customHeight="1" x14ac:dyDescent="0.2">
      <c r="A108" s="72">
        <f t="shared" si="26"/>
        <v>98</v>
      </c>
      <c r="B108" s="46" t="s">
        <v>71</v>
      </c>
      <c r="C108" s="46" t="s">
        <v>264</v>
      </c>
      <c r="D108" s="46" t="s">
        <v>154</v>
      </c>
      <c r="E108" s="46" t="s">
        <v>65</v>
      </c>
      <c r="F108" s="16">
        <v>45000</v>
      </c>
      <c r="G108" s="17">
        <v>0</v>
      </c>
      <c r="H108" s="16">
        <v>45000</v>
      </c>
      <c r="I108" s="16">
        <f t="shared" si="19"/>
        <v>1291.5</v>
      </c>
      <c r="J108" s="16">
        <v>969.81</v>
      </c>
      <c r="K108" s="16">
        <f t="shared" si="20"/>
        <v>1368</v>
      </c>
      <c r="L108" s="16">
        <v>1215.1199999999999</v>
      </c>
      <c r="M108" s="16">
        <f t="shared" si="23"/>
        <v>4844.43</v>
      </c>
      <c r="N108" s="18">
        <f t="shared" si="22"/>
        <v>40155.57</v>
      </c>
    </row>
    <row r="109" spans="1:14" s="15" customFormat="1" ht="36" customHeight="1" x14ac:dyDescent="0.2">
      <c r="A109" s="72">
        <f t="shared" si="26"/>
        <v>99</v>
      </c>
      <c r="B109" s="46" t="s">
        <v>31</v>
      </c>
      <c r="C109" s="46" t="s">
        <v>264</v>
      </c>
      <c r="D109" s="46" t="s">
        <v>154</v>
      </c>
      <c r="E109" s="46" t="s">
        <v>65</v>
      </c>
      <c r="F109" s="16">
        <v>45000</v>
      </c>
      <c r="G109" s="17">
        <v>0</v>
      </c>
      <c r="H109" s="16">
        <v>45000</v>
      </c>
      <c r="I109" s="16">
        <f t="shared" si="19"/>
        <v>1291.5</v>
      </c>
      <c r="J109" s="16">
        <v>1148.33</v>
      </c>
      <c r="K109" s="16">
        <f t="shared" si="20"/>
        <v>1368</v>
      </c>
      <c r="L109" s="17">
        <v>25</v>
      </c>
      <c r="M109" s="16">
        <f t="shared" si="23"/>
        <v>3832.83</v>
      </c>
      <c r="N109" s="18">
        <f t="shared" si="22"/>
        <v>41167.17</v>
      </c>
    </row>
    <row r="110" spans="1:14" s="15" customFormat="1" ht="36" customHeight="1" x14ac:dyDescent="0.2">
      <c r="A110" s="72">
        <f t="shared" si="26"/>
        <v>100</v>
      </c>
      <c r="B110" s="46" t="s">
        <v>33</v>
      </c>
      <c r="C110" s="46" t="s">
        <v>264</v>
      </c>
      <c r="D110" s="46" t="s">
        <v>8</v>
      </c>
      <c r="E110" s="46" t="s">
        <v>64</v>
      </c>
      <c r="F110" s="16">
        <v>45000</v>
      </c>
      <c r="G110" s="17">
        <v>0</v>
      </c>
      <c r="H110" s="16">
        <v>45000</v>
      </c>
      <c r="I110" s="16">
        <f t="shared" si="19"/>
        <v>1291.5</v>
      </c>
      <c r="J110" s="16">
        <v>1148.33</v>
      </c>
      <c r="K110" s="16">
        <f t="shared" si="20"/>
        <v>1368</v>
      </c>
      <c r="L110" s="17">
        <v>25</v>
      </c>
      <c r="M110" s="16">
        <f>I110+J110+K110+L110</f>
        <v>3832.83</v>
      </c>
      <c r="N110" s="18">
        <f t="shared" si="22"/>
        <v>41167.17</v>
      </c>
    </row>
    <row r="111" spans="1:14" s="15" customFormat="1" ht="36" customHeight="1" x14ac:dyDescent="0.2">
      <c r="A111" s="72">
        <f t="shared" si="26"/>
        <v>101</v>
      </c>
      <c r="B111" s="46" t="s">
        <v>281</v>
      </c>
      <c r="C111" s="46" t="s">
        <v>264</v>
      </c>
      <c r="D111" s="46" t="s">
        <v>8</v>
      </c>
      <c r="E111" s="46" t="s">
        <v>64</v>
      </c>
      <c r="F111" s="16">
        <v>45000</v>
      </c>
      <c r="G111" s="17">
        <v>0</v>
      </c>
      <c r="H111" s="16">
        <v>45000</v>
      </c>
      <c r="I111" s="16">
        <f t="shared" ref="I111:I128" si="34">F111*0.0287</f>
        <v>1291.5</v>
      </c>
      <c r="J111" s="16">
        <v>969.81</v>
      </c>
      <c r="K111" s="16">
        <f t="shared" ref="K111:K128" si="35">F111*0.0304</f>
        <v>1368</v>
      </c>
      <c r="L111" s="16">
        <v>1215.1199999999999</v>
      </c>
      <c r="M111" s="16">
        <f>I111+J111+K111+L111</f>
        <v>4844.43</v>
      </c>
      <c r="N111" s="18">
        <f t="shared" si="22"/>
        <v>40155.57</v>
      </c>
    </row>
    <row r="112" spans="1:14" s="15" customFormat="1" ht="36" customHeight="1" x14ac:dyDescent="0.2">
      <c r="A112" s="72">
        <f t="shared" si="26"/>
        <v>102</v>
      </c>
      <c r="B112" s="46" t="s">
        <v>177</v>
      </c>
      <c r="C112" s="46" t="s">
        <v>264</v>
      </c>
      <c r="D112" s="46" t="s">
        <v>14</v>
      </c>
      <c r="E112" s="46" t="s">
        <v>65</v>
      </c>
      <c r="F112" s="16">
        <v>35000</v>
      </c>
      <c r="G112" s="17">
        <v>0</v>
      </c>
      <c r="H112" s="16">
        <v>35000</v>
      </c>
      <c r="I112" s="16">
        <f>F112*0.0287</f>
        <v>1004.5</v>
      </c>
      <c r="J112" s="16">
        <v>0</v>
      </c>
      <c r="K112" s="16">
        <f>F112*0.0304</f>
        <v>1064</v>
      </c>
      <c r="L112" s="16">
        <v>25</v>
      </c>
      <c r="M112" s="16">
        <f>I112+J112+K112+L112</f>
        <v>2093.5</v>
      </c>
      <c r="N112" s="18">
        <f>H112-M112</f>
        <v>32906.5</v>
      </c>
    </row>
    <row r="113" spans="1:14" s="15" customFormat="1" ht="36" customHeight="1" x14ac:dyDescent="0.2">
      <c r="A113" s="72">
        <f t="shared" si="26"/>
        <v>103</v>
      </c>
      <c r="B113" s="46" t="s">
        <v>92</v>
      </c>
      <c r="C113" s="46" t="s">
        <v>264</v>
      </c>
      <c r="D113" s="46" t="s">
        <v>8</v>
      </c>
      <c r="E113" s="46" t="s">
        <v>64</v>
      </c>
      <c r="F113" s="16">
        <v>80000</v>
      </c>
      <c r="G113" s="17">
        <v>0</v>
      </c>
      <c r="H113" s="16">
        <v>80000</v>
      </c>
      <c r="I113" s="16">
        <f>F113*0.0287</f>
        <v>2296</v>
      </c>
      <c r="J113" s="16">
        <v>7400.87</v>
      </c>
      <c r="K113" s="16">
        <f>F113*0.0304</f>
        <v>2432</v>
      </c>
      <c r="L113" s="17">
        <v>25</v>
      </c>
      <c r="M113" s="16">
        <f>I113+J113+K113+L113</f>
        <v>12153.869999999999</v>
      </c>
      <c r="N113" s="18">
        <f>H113-M113</f>
        <v>67846.13</v>
      </c>
    </row>
    <row r="114" spans="1:14" s="15" customFormat="1" ht="36" customHeight="1" x14ac:dyDescent="0.2">
      <c r="A114" s="72">
        <f t="shared" si="26"/>
        <v>104</v>
      </c>
      <c r="B114" s="46" t="s">
        <v>250</v>
      </c>
      <c r="C114" s="46" t="s">
        <v>245</v>
      </c>
      <c r="D114" s="46" t="s">
        <v>47</v>
      </c>
      <c r="E114" s="46" t="s">
        <v>251</v>
      </c>
      <c r="F114" s="16">
        <v>100000</v>
      </c>
      <c r="G114" s="17">
        <v>0</v>
      </c>
      <c r="H114" s="16">
        <v>100000</v>
      </c>
      <c r="I114" s="16">
        <f t="shared" si="34"/>
        <v>2870</v>
      </c>
      <c r="J114" s="16">
        <v>12105.37</v>
      </c>
      <c r="K114" s="16">
        <f t="shared" si="35"/>
        <v>3040</v>
      </c>
      <c r="L114" s="16">
        <v>25</v>
      </c>
      <c r="M114" s="16">
        <f t="shared" si="23"/>
        <v>18040.370000000003</v>
      </c>
      <c r="N114" s="18">
        <f t="shared" si="22"/>
        <v>81959.63</v>
      </c>
    </row>
    <row r="115" spans="1:14" s="15" customFormat="1" ht="36" customHeight="1" x14ac:dyDescent="0.2">
      <c r="A115" s="72">
        <f t="shared" si="26"/>
        <v>105</v>
      </c>
      <c r="B115" s="46" t="s">
        <v>252</v>
      </c>
      <c r="C115" s="46" t="s">
        <v>245</v>
      </c>
      <c r="D115" s="46" t="s">
        <v>147</v>
      </c>
      <c r="E115" s="46" t="s">
        <v>251</v>
      </c>
      <c r="F115" s="16">
        <v>40000</v>
      </c>
      <c r="G115" s="17">
        <v>0</v>
      </c>
      <c r="H115" s="16">
        <v>40000</v>
      </c>
      <c r="I115" s="16">
        <f t="shared" si="34"/>
        <v>1148</v>
      </c>
      <c r="J115" s="16">
        <v>442.65</v>
      </c>
      <c r="K115" s="16">
        <f t="shared" si="35"/>
        <v>1216</v>
      </c>
      <c r="L115" s="16">
        <v>25</v>
      </c>
      <c r="M115" s="16">
        <f t="shared" si="23"/>
        <v>2831.65</v>
      </c>
      <c r="N115" s="18">
        <f t="shared" si="22"/>
        <v>37168.35</v>
      </c>
    </row>
    <row r="116" spans="1:14" s="15" customFormat="1" ht="36" customHeight="1" x14ac:dyDescent="0.2">
      <c r="A116" s="72">
        <f t="shared" si="26"/>
        <v>106</v>
      </c>
      <c r="B116" s="46" t="s">
        <v>253</v>
      </c>
      <c r="C116" s="46" t="s">
        <v>245</v>
      </c>
      <c r="D116" s="46" t="s">
        <v>47</v>
      </c>
      <c r="E116" s="46" t="s">
        <v>251</v>
      </c>
      <c r="F116" s="16">
        <v>100000</v>
      </c>
      <c r="G116" s="17">
        <v>0</v>
      </c>
      <c r="H116" s="16">
        <v>100000</v>
      </c>
      <c r="I116" s="16">
        <f t="shared" si="34"/>
        <v>2870</v>
      </c>
      <c r="J116" s="16">
        <v>12105.37</v>
      </c>
      <c r="K116" s="16">
        <f t="shared" si="35"/>
        <v>3040</v>
      </c>
      <c r="L116" s="16">
        <v>25</v>
      </c>
      <c r="M116" s="16">
        <f t="shared" si="23"/>
        <v>18040.370000000003</v>
      </c>
      <c r="N116" s="18">
        <f t="shared" si="22"/>
        <v>81959.63</v>
      </c>
    </row>
    <row r="117" spans="1:14" s="15" customFormat="1" ht="36" customHeight="1" x14ac:dyDescent="0.2">
      <c r="A117" s="72">
        <f t="shared" si="26"/>
        <v>107</v>
      </c>
      <c r="B117" s="46" t="s">
        <v>254</v>
      </c>
      <c r="C117" s="46" t="s">
        <v>245</v>
      </c>
      <c r="D117" s="46" t="s">
        <v>47</v>
      </c>
      <c r="E117" s="46" t="s">
        <v>251</v>
      </c>
      <c r="F117" s="16">
        <v>100000</v>
      </c>
      <c r="G117" s="17">
        <v>0</v>
      </c>
      <c r="H117" s="16">
        <v>100000</v>
      </c>
      <c r="I117" s="16">
        <f t="shared" si="34"/>
        <v>2870</v>
      </c>
      <c r="J117" s="16">
        <v>12105.37</v>
      </c>
      <c r="K117" s="16">
        <f t="shared" si="35"/>
        <v>3040</v>
      </c>
      <c r="L117" s="16">
        <v>25</v>
      </c>
      <c r="M117" s="16">
        <f t="shared" si="23"/>
        <v>18040.370000000003</v>
      </c>
      <c r="N117" s="18">
        <f t="shared" si="22"/>
        <v>81959.63</v>
      </c>
    </row>
    <row r="118" spans="1:14" s="15" customFormat="1" ht="36" customHeight="1" x14ac:dyDescent="0.2">
      <c r="A118" s="72">
        <f t="shared" si="26"/>
        <v>108</v>
      </c>
      <c r="B118" s="46" t="s">
        <v>255</v>
      </c>
      <c r="C118" s="46" t="s">
        <v>245</v>
      </c>
      <c r="D118" s="46" t="s">
        <v>47</v>
      </c>
      <c r="E118" s="46" t="s">
        <v>251</v>
      </c>
      <c r="F118" s="16">
        <v>70000</v>
      </c>
      <c r="G118" s="17">
        <v>0</v>
      </c>
      <c r="H118" s="16">
        <v>70000</v>
      </c>
      <c r="I118" s="16">
        <f t="shared" si="34"/>
        <v>2009</v>
      </c>
      <c r="J118" s="16">
        <v>5368.48</v>
      </c>
      <c r="K118" s="16">
        <f t="shared" si="35"/>
        <v>2128</v>
      </c>
      <c r="L118" s="16">
        <v>25</v>
      </c>
      <c r="M118" s="16">
        <f t="shared" si="23"/>
        <v>9530.48</v>
      </c>
      <c r="N118" s="18">
        <f t="shared" si="22"/>
        <v>60469.520000000004</v>
      </c>
    </row>
    <row r="119" spans="1:14" s="15" customFormat="1" ht="36" customHeight="1" x14ac:dyDescent="0.2">
      <c r="A119" s="72">
        <f t="shared" si="26"/>
        <v>109</v>
      </c>
      <c r="B119" s="46" t="s">
        <v>97</v>
      </c>
      <c r="C119" s="46" t="s">
        <v>89</v>
      </c>
      <c r="D119" s="46" t="s">
        <v>98</v>
      </c>
      <c r="E119" s="46" t="s">
        <v>64</v>
      </c>
      <c r="F119" s="16">
        <f>45000</f>
        <v>45000</v>
      </c>
      <c r="G119" s="17">
        <v>0</v>
      </c>
      <c r="H119" s="16">
        <f>45000</f>
        <v>45000</v>
      </c>
      <c r="I119" s="16">
        <f t="shared" si="34"/>
        <v>1291.5</v>
      </c>
      <c r="J119" s="16">
        <v>1148.33</v>
      </c>
      <c r="K119" s="16">
        <f t="shared" si="35"/>
        <v>1368</v>
      </c>
      <c r="L119" s="16">
        <v>25</v>
      </c>
      <c r="M119" s="16">
        <f t="shared" si="23"/>
        <v>3832.83</v>
      </c>
      <c r="N119" s="18">
        <f t="shared" ref="N119:N128" si="36">H119-M119</f>
        <v>41167.17</v>
      </c>
    </row>
    <row r="120" spans="1:14" s="15" customFormat="1" ht="36" customHeight="1" x14ac:dyDescent="0.2">
      <c r="A120" s="72">
        <f t="shared" si="26"/>
        <v>110</v>
      </c>
      <c r="B120" s="46" t="s">
        <v>99</v>
      </c>
      <c r="C120" s="46" t="s">
        <v>89</v>
      </c>
      <c r="D120" s="46" t="s">
        <v>100</v>
      </c>
      <c r="E120" s="46" t="s">
        <v>64</v>
      </c>
      <c r="F120" s="16">
        <v>45000</v>
      </c>
      <c r="G120" s="17">
        <v>0</v>
      </c>
      <c r="H120" s="16">
        <v>45000</v>
      </c>
      <c r="I120" s="16">
        <f t="shared" si="34"/>
        <v>1291.5</v>
      </c>
      <c r="J120" s="16">
        <v>1148.33</v>
      </c>
      <c r="K120" s="16">
        <f t="shared" si="35"/>
        <v>1368</v>
      </c>
      <c r="L120" s="16">
        <v>25</v>
      </c>
      <c r="M120" s="16">
        <f t="shared" si="23"/>
        <v>3832.83</v>
      </c>
      <c r="N120" s="18">
        <f t="shared" si="36"/>
        <v>41167.17</v>
      </c>
    </row>
    <row r="121" spans="1:14" s="15" customFormat="1" ht="36" customHeight="1" x14ac:dyDescent="0.2">
      <c r="A121" s="72">
        <f t="shared" si="26"/>
        <v>111</v>
      </c>
      <c r="B121" s="46" t="s">
        <v>16</v>
      </c>
      <c r="C121" s="46" t="s">
        <v>89</v>
      </c>
      <c r="D121" s="46" t="s">
        <v>17</v>
      </c>
      <c r="E121" s="46" t="s">
        <v>64</v>
      </c>
      <c r="F121" s="16">
        <v>45000</v>
      </c>
      <c r="G121" s="17">
        <v>0</v>
      </c>
      <c r="H121" s="16">
        <v>45000</v>
      </c>
      <c r="I121" s="16">
        <f t="shared" si="34"/>
        <v>1291.5</v>
      </c>
      <c r="J121" s="16">
        <v>1148.33</v>
      </c>
      <c r="K121" s="16">
        <f t="shared" si="35"/>
        <v>1368</v>
      </c>
      <c r="L121" s="17">
        <v>25</v>
      </c>
      <c r="M121" s="16">
        <f t="shared" si="23"/>
        <v>3832.83</v>
      </c>
      <c r="N121" s="18">
        <f t="shared" si="36"/>
        <v>41167.17</v>
      </c>
    </row>
    <row r="122" spans="1:14" s="15" customFormat="1" ht="36" customHeight="1" x14ac:dyDescent="0.2">
      <c r="A122" s="72">
        <f t="shared" si="26"/>
        <v>112</v>
      </c>
      <c r="B122" s="46" t="s">
        <v>19</v>
      </c>
      <c r="C122" s="46" t="s">
        <v>89</v>
      </c>
      <c r="D122" s="46" t="s">
        <v>18</v>
      </c>
      <c r="E122" s="46" t="s">
        <v>67</v>
      </c>
      <c r="F122" s="16">
        <v>16500</v>
      </c>
      <c r="G122" s="17">
        <v>0</v>
      </c>
      <c r="H122" s="16">
        <v>16500</v>
      </c>
      <c r="I122" s="16">
        <f t="shared" si="34"/>
        <v>473.55</v>
      </c>
      <c r="J122" s="17">
        <v>0</v>
      </c>
      <c r="K122" s="16">
        <f t="shared" si="35"/>
        <v>501.6</v>
      </c>
      <c r="L122" s="17">
        <v>25</v>
      </c>
      <c r="M122" s="16">
        <f t="shared" si="23"/>
        <v>1000.1500000000001</v>
      </c>
      <c r="N122" s="18">
        <f t="shared" si="36"/>
        <v>15499.85</v>
      </c>
    </row>
    <row r="123" spans="1:14" s="15" customFormat="1" ht="36" customHeight="1" x14ac:dyDescent="0.2">
      <c r="A123" s="72">
        <f t="shared" si="26"/>
        <v>113</v>
      </c>
      <c r="B123" s="46" t="s">
        <v>20</v>
      </c>
      <c r="C123" s="46" t="s">
        <v>89</v>
      </c>
      <c r="D123" s="46" t="s">
        <v>90</v>
      </c>
      <c r="E123" s="46" t="s">
        <v>64</v>
      </c>
      <c r="F123" s="16">
        <v>150000</v>
      </c>
      <c r="G123" s="17">
        <v>0</v>
      </c>
      <c r="H123" s="16">
        <v>150000</v>
      </c>
      <c r="I123" s="16">
        <f t="shared" si="34"/>
        <v>4305</v>
      </c>
      <c r="J123" s="16">
        <v>23089.4</v>
      </c>
      <c r="K123" s="16">
        <v>4098.53</v>
      </c>
      <c r="L123" s="16">
        <v>3595.36</v>
      </c>
      <c r="M123" s="16">
        <f t="shared" si="23"/>
        <v>35088.29</v>
      </c>
      <c r="N123" s="18">
        <f t="shared" si="36"/>
        <v>114911.70999999999</v>
      </c>
    </row>
    <row r="124" spans="1:14" s="15" customFormat="1" ht="36" customHeight="1" x14ac:dyDescent="0.2">
      <c r="A124" s="72">
        <f t="shared" si="26"/>
        <v>114</v>
      </c>
      <c r="B124" s="46" t="s">
        <v>22</v>
      </c>
      <c r="C124" s="46" t="s">
        <v>89</v>
      </c>
      <c r="D124" s="46" t="s">
        <v>10</v>
      </c>
      <c r="E124" s="46" t="s">
        <v>67</v>
      </c>
      <c r="F124" s="16">
        <v>22000</v>
      </c>
      <c r="G124" s="17">
        <v>0</v>
      </c>
      <c r="H124" s="16">
        <v>22000</v>
      </c>
      <c r="I124" s="16">
        <f t="shared" si="34"/>
        <v>631.4</v>
      </c>
      <c r="J124" s="17">
        <v>0</v>
      </c>
      <c r="K124" s="16">
        <f t="shared" si="35"/>
        <v>668.8</v>
      </c>
      <c r="L124" s="17">
        <v>25</v>
      </c>
      <c r="M124" s="16">
        <f t="shared" si="23"/>
        <v>1325.1999999999998</v>
      </c>
      <c r="N124" s="18">
        <f t="shared" si="36"/>
        <v>20674.8</v>
      </c>
    </row>
    <row r="125" spans="1:14" s="15" customFormat="1" ht="30" customHeight="1" x14ac:dyDescent="0.2">
      <c r="A125" s="72">
        <f t="shared" si="26"/>
        <v>115</v>
      </c>
      <c r="B125" s="46" t="s">
        <v>122</v>
      </c>
      <c r="C125" s="46" t="s">
        <v>89</v>
      </c>
      <c r="D125" s="46" t="s">
        <v>23</v>
      </c>
      <c r="E125" s="46" t="s">
        <v>65</v>
      </c>
      <c r="F125" s="16">
        <v>75000</v>
      </c>
      <c r="G125" s="17">
        <v>0</v>
      </c>
      <c r="H125" s="16">
        <v>75000</v>
      </c>
      <c r="I125" s="16">
        <f t="shared" si="34"/>
        <v>2152.5</v>
      </c>
      <c r="J125" s="16">
        <v>6309.38</v>
      </c>
      <c r="K125" s="16">
        <f t="shared" si="35"/>
        <v>2280</v>
      </c>
      <c r="L125" s="17">
        <v>25</v>
      </c>
      <c r="M125" s="16">
        <f t="shared" si="23"/>
        <v>10766.880000000001</v>
      </c>
      <c r="N125" s="18">
        <f t="shared" si="36"/>
        <v>64233.119999999995</v>
      </c>
    </row>
    <row r="126" spans="1:14" s="15" customFormat="1" ht="36" customHeight="1" x14ac:dyDescent="0.2">
      <c r="A126" s="72">
        <f t="shared" si="26"/>
        <v>116</v>
      </c>
      <c r="B126" s="46" t="s">
        <v>157</v>
      </c>
      <c r="C126" s="46" t="s">
        <v>89</v>
      </c>
      <c r="D126" s="46" t="s">
        <v>14</v>
      </c>
      <c r="E126" s="46" t="s">
        <v>65</v>
      </c>
      <c r="F126" s="16">
        <v>35000</v>
      </c>
      <c r="G126" s="17">
        <v>0</v>
      </c>
      <c r="H126" s="16">
        <v>35000</v>
      </c>
      <c r="I126" s="16">
        <f t="shared" si="34"/>
        <v>1004.5</v>
      </c>
      <c r="J126" s="16">
        <v>0</v>
      </c>
      <c r="K126" s="16">
        <f t="shared" si="35"/>
        <v>1064</v>
      </c>
      <c r="L126" s="16">
        <v>25</v>
      </c>
      <c r="M126" s="16">
        <f t="shared" si="23"/>
        <v>2093.5</v>
      </c>
      <c r="N126" s="18">
        <f t="shared" si="36"/>
        <v>32906.5</v>
      </c>
    </row>
    <row r="127" spans="1:14" s="15" customFormat="1" ht="36" customHeight="1" x14ac:dyDescent="0.2">
      <c r="A127" s="72">
        <f t="shared" si="26"/>
        <v>117</v>
      </c>
      <c r="B127" s="73" t="s">
        <v>162</v>
      </c>
      <c r="C127" s="73" t="s">
        <v>89</v>
      </c>
      <c r="D127" s="73" t="s">
        <v>14</v>
      </c>
      <c r="E127" s="73" t="s">
        <v>65</v>
      </c>
      <c r="F127" s="79">
        <v>30000</v>
      </c>
      <c r="G127" s="80">
        <v>0</v>
      </c>
      <c r="H127" s="79">
        <v>30000</v>
      </c>
      <c r="I127" s="79">
        <f t="shared" si="34"/>
        <v>861</v>
      </c>
      <c r="J127" s="79">
        <v>0</v>
      </c>
      <c r="K127" s="79">
        <f t="shared" si="35"/>
        <v>912</v>
      </c>
      <c r="L127" s="79">
        <v>25</v>
      </c>
      <c r="M127" s="79">
        <f t="shared" si="23"/>
        <v>1798</v>
      </c>
      <c r="N127" s="81">
        <f t="shared" si="36"/>
        <v>28202</v>
      </c>
    </row>
    <row r="128" spans="1:14" s="15" customFormat="1" ht="36" customHeight="1" x14ac:dyDescent="0.2">
      <c r="A128" s="72">
        <f t="shared" si="26"/>
        <v>118</v>
      </c>
      <c r="B128" s="73" t="s">
        <v>298</v>
      </c>
      <c r="C128" s="46" t="s">
        <v>274</v>
      </c>
      <c r="D128" s="73" t="s">
        <v>47</v>
      </c>
      <c r="E128" s="73" t="s">
        <v>65</v>
      </c>
      <c r="F128" s="79">
        <v>70000</v>
      </c>
      <c r="G128" s="80">
        <v>0</v>
      </c>
      <c r="H128" s="79">
        <v>70000</v>
      </c>
      <c r="I128" s="79">
        <f t="shared" si="34"/>
        <v>2009</v>
      </c>
      <c r="J128" s="79">
        <v>5368.48</v>
      </c>
      <c r="K128" s="79">
        <f t="shared" si="35"/>
        <v>2128</v>
      </c>
      <c r="L128" s="79">
        <v>25</v>
      </c>
      <c r="M128" s="79">
        <f t="shared" si="23"/>
        <v>9530.48</v>
      </c>
      <c r="N128" s="81">
        <f t="shared" si="36"/>
        <v>60469.520000000004</v>
      </c>
    </row>
    <row r="129" spans="1:14" s="15" customFormat="1" ht="36" customHeight="1" x14ac:dyDescent="0.2">
      <c r="A129" s="72">
        <f t="shared" si="26"/>
        <v>119</v>
      </c>
      <c r="B129" s="46" t="s">
        <v>272</v>
      </c>
      <c r="C129" s="46" t="s">
        <v>274</v>
      </c>
      <c r="D129" s="46" t="s">
        <v>14</v>
      </c>
      <c r="E129" s="46" t="s">
        <v>65</v>
      </c>
      <c r="F129" s="16">
        <v>35000</v>
      </c>
      <c r="G129" s="17">
        <v>0</v>
      </c>
      <c r="H129" s="16">
        <v>35000</v>
      </c>
      <c r="I129" s="16">
        <f>F129*0.0287</f>
        <v>1004.5</v>
      </c>
      <c r="J129" s="17">
        <v>0</v>
      </c>
      <c r="K129" s="16">
        <f>F129*0.0304</f>
        <v>1064</v>
      </c>
      <c r="L129" s="17">
        <v>25</v>
      </c>
      <c r="M129" s="16">
        <f>I129+J129+K129+L129</f>
        <v>2093.5</v>
      </c>
      <c r="N129" s="18">
        <f>H129-M129</f>
        <v>32906.5</v>
      </c>
    </row>
    <row r="130" spans="1:14" s="15" customFormat="1" ht="36" customHeight="1" thickBot="1" x14ac:dyDescent="0.25">
      <c r="A130" s="72">
        <f t="shared" si="26"/>
        <v>120</v>
      </c>
      <c r="B130" s="46" t="s">
        <v>273</v>
      </c>
      <c r="C130" s="46" t="s">
        <v>274</v>
      </c>
      <c r="D130" s="46" t="s">
        <v>14</v>
      </c>
      <c r="E130" s="46" t="s">
        <v>65</v>
      </c>
      <c r="F130" s="16">
        <v>30000</v>
      </c>
      <c r="G130" s="17">
        <v>0</v>
      </c>
      <c r="H130" s="16">
        <v>30000</v>
      </c>
      <c r="I130" s="16">
        <f>F130*0.0287</f>
        <v>861</v>
      </c>
      <c r="J130" s="17">
        <v>0</v>
      </c>
      <c r="K130" s="16">
        <f>F130*0.0304</f>
        <v>912</v>
      </c>
      <c r="L130" s="17">
        <v>25</v>
      </c>
      <c r="M130" s="16">
        <f>I130+J130+K130+L130</f>
        <v>1798</v>
      </c>
      <c r="N130" s="18">
        <f>H130-M130</f>
        <v>28202</v>
      </c>
    </row>
    <row r="131" spans="1:14" s="15" customFormat="1" ht="36" customHeight="1" thickBot="1" x14ac:dyDescent="0.3">
      <c r="A131" s="82"/>
      <c r="B131" s="84" t="s">
        <v>88</v>
      </c>
      <c r="C131" s="84"/>
      <c r="D131" s="84"/>
      <c r="E131" s="84"/>
      <c r="F131" s="83">
        <f>SUM(F11:F130)</f>
        <v>5764350</v>
      </c>
      <c r="G131" s="83">
        <f t="shared" ref="G131:N131" si="37">SUM(G11:G130)</f>
        <v>0</v>
      </c>
      <c r="H131" s="83">
        <f t="shared" si="37"/>
        <v>5764350</v>
      </c>
      <c r="I131" s="83">
        <f t="shared" si="37"/>
        <v>165436.84499999997</v>
      </c>
      <c r="J131" s="83">
        <f t="shared" si="37"/>
        <v>395442.40999999992</v>
      </c>
      <c r="K131" s="83">
        <f t="shared" si="37"/>
        <v>170947.42000000004</v>
      </c>
      <c r="L131" s="83">
        <f t="shared" si="37"/>
        <v>36131.099999999991</v>
      </c>
      <c r="M131" s="83">
        <f t="shared" si="37"/>
        <v>767957.77500000026</v>
      </c>
      <c r="N131" s="83">
        <f t="shared" si="37"/>
        <v>4996392.224999995</v>
      </c>
    </row>
    <row r="132" spans="1:14" s="15" customFormat="1" ht="36" customHeight="1" x14ac:dyDescent="0.2">
      <c r="A132" s="76"/>
      <c r="B132" s="77"/>
      <c r="C132"/>
      <c r="D132"/>
      <c r="E132" s="5"/>
      <c r="F132" s="36"/>
      <c r="G132"/>
      <c r="H132"/>
      <c r="I132" s="36"/>
      <c r="J132"/>
      <c r="K132" s="36"/>
      <c r="L132" s="36"/>
      <c r="M132" s="36"/>
      <c r="N132" s="36"/>
    </row>
    <row r="133" spans="1:14" s="15" customFormat="1" ht="36.75" customHeight="1" x14ac:dyDescent="0.2">
      <c r="A133" s="78"/>
      <c r="B133" s="77"/>
      <c r="C133"/>
      <c r="D133"/>
      <c r="E133" s="5"/>
      <c r="F133"/>
      <c r="G133"/>
      <c r="H133"/>
      <c r="I133"/>
      <c r="J133"/>
      <c r="K133"/>
      <c r="L133"/>
      <c r="M133" s="36"/>
      <c r="N133" s="36"/>
    </row>
    <row r="134" spans="1:14" s="15" customFormat="1" ht="36" customHeight="1" x14ac:dyDescent="0.2">
      <c r="A134" s="69"/>
      <c r="B134"/>
      <c r="C134"/>
      <c r="D134"/>
      <c r="E134" s="5"/>
      <c r="F134"/>
      <c r="G134"/>
      <c r="H134"/>
      <c r="I134"/>
      <c r="J134"/>
      <c r="K134"/>
      <c r="L134"/>
      <c r="M134"/>
      <c r="N134"/>
    </row>
    <row r="135" spans="1:14" s="15" customFormat="1" ht="36" customHeight="1" x14ac:dyDescent="0.2">
      <c r="A135" s="69"/>
      <c r="B135"/>
      <c r="C135"/>
      <c r="D135"/>
      <c r="E135" s="5"/>
      <c r="F135"/>
      <c r="G135"/>
      <c r="H135"/>
      <c r="I135"/>
      <c r="J135"/>
      <c r="K135"/>
      <c r="L135"/>
      <c r="M135"/>
      <c r="N135"/>
    </row>
    <row r="136" spans="1:14" s="15" customFormat="1" ht="36" customHeight="1" x14ac:dyDescent="0.2">
      <c r="A136" s="69"/>
      <c r="B136"/>
      <c r="C136"/>
      <c r="D136"/>
      <c r="E136" s="5"/>
      <c r="F136"/>
      <c r="G136"/>
      <c r="H136"/>
      <c r="I136"/>
      <c r="J136"/>
      <c r="K136"/>
      <c r="L136"/>
      <c r="M136"/>
      <c r="N136"/>
    </row>
    <row r="137" spans="1:14" s="14" customFormat="1" ht="36" customHeight="1" x14ac:dyDescent="0.2">
      <c r="A137" s="69"/>
      <c r="B137"/>
      <c r="C137"/>
      <c r="D137"/>
      <c r="E137" s="5"/>
      <c r="F137"/>
      <c r="G137"/>
      <c r="H137"/>
      <c r="I137"/>
      <c r="J137"/>
      <c r="K137"/>
      <c r="L137"/>
      <c r="M137"/>
      <c r="N137"/>
    </row>
    <row r="138" spans="1:14" ht="21.75" customHeight="1" x14ac:dyDescent="0.2"/>
    <row r="139" spans="1:14" ht="21.75" customHeight="1" x14ac:dyDescent="0.2"/>
    <row r="140" spans="1:14" ht="21.75" customHeight="1" x14ac:dyDescent="0.2"/>
    <row r="141" spans="1:14" ht="21.75" customHeight="1" x14ac:dyDescent="0.2"/>
    <row r="142" spans="1:14" ht="21.75" customHeight="1" x14ac:dyDescent="0.2"/>
    <row r="143" spans="1:14" ht="21.75" customHeight="1" x14ac:dyDescent="0.2"/>
    <row r="144" spans="1:14" ht="21.75" customHeight="1" x14ac:dyDescent="0.2">
      <c r="F144" s="36"/>
      <c r="G144" s="36"/>
      <c r="H144" s="36"/>
      <c r="I144" s="36"/>
      <c r="J144" s="36"/>
      <c r="K144" s="36"/>
      <c r="L144" s="36"/>
      <c r="M144" s="36"/>
      <c r="N144" s="36"/>
    </row>
    <row r="145" ht="21.75" customHeight="1" x14ac:dyDescent="0.2"/>
    <row r="146" ht="21.75" customHeight="1" x14ac:dyDescent="0.2"/>
    <row r="147" ht="21.75" customHeight="1" x14ac:dyDescent="0.2"/>
    <row r="148" ht="21.75" customHeight="1" x14ac:dyDescent="0.2"/>
    <row r="149" ht="21.75" customHeight="1" x14ac:dyDescent="0.2"/>
    <row r="150" ht="21.75" customHeight="1" x14ac:dyDescent="0.2"/>
    <row r="151" ht="21.75" customHeight="1" x14ac:dyDescent="0.2"/>
    <row r="152" ht="21.75" customHeight="1" x14ac:dyDescent="0.2"/>
    <row r="153" ht="21.75" customHeight="1" x14ac:dyDescent="0.2"/>
    <row r="154" ht="21.75" customHeight="1" x14ac:dyDescent="0.2"/>
    <row r="155" ht="21.75" customHeight="1" x14ac:dyDescent="0.2"/>
    <row r="156" ht="21.75" customHeight="1" x14ac:dyDescent="0.2"/>
    <row r="157" ht="21.75" customHeight="1" x14ac:dyDescent="0.2"/>
    <row r="158" ht="21.75" customHeight="1" x14ac:dyDescent="0.2"/>
    <row r="159" ht="21.75" customHeight="1" x14ac:dyDescent="0.2"/>
    <row r="160" ht="21.75" customHeight="1" x14ac:dyDescent="0.2"/>
    <row r="161" spans="1:14" ht="21.75" customHeight="1" x14ac:dyDescent="0.2"/>
    <row r="162" spans="1:14" ht="21.75" customHeight="1" x14ac:dyDescent="0.2"/>
    <row r="163" spans="1:14" ht="21.75" customHeight="1" x14ac:dyDescent="0.2"/>
    <row r="164" spans="1:14" ht="21.75" customHeight="1" x14ac:dyDescent="0.2"/>
    <row r="165" spans="1:14" ht="21.75" customHeight="1" x14ac:dyDescent="0.2"/>
    <row r="166" spans="1:14" ht="21.75" customHeight="1" x14ac:dyDescent="0.2"/>
    <row r="167" spans="1:14" ht="21.75" customHeight="1" x14ac:dyDescent="0.2"/>
    <row r="168" spans="1:14" ht="21.75" customHeight="1" x14ac:dyDescent="0.2"/>
    <row r="169" spans="1:14" ht="21.75" customHeight="1" x14ac:dyDescent="0.2"/>
    <row r="170" spans="1:14" x14ac:dyDescent="0.2">
      <c r="B170" s="2"/>
      <c r="C170" s="2"/>
      <c r="D170" s="2"/>
      <c r="E170" s="10"/>
      <c r="F170" s="2"/>
      <c r="G170" s="2"/>
      <c r="H170" s="2"/>
      <c r="I170" s="2"/>
      <c r="J170" s="2"/>
      <c r="K170" s="2"/>
      <c r="L170" s="2"/>
      <c r="M170" s="2"/>
      <c r="N170" s="2"/>
    </row>
    <row r="171" spans="1:14" x14ac:dyDescent="0.2">
      <c r="B171" s="2"/>
      <c r="C171" s="2"/>
      <c r="D171" s="2"/>
      <c r="E171" s="10"/>
      <c r="F171" s="2"/>
      <c r="G171" s="2"/>
      <c r="H171" s="2"/>
      <c r="I171" s="2"/>
      <c r="J171" s="2"/>
      <c r="K171" s="2"/>
      <c r="L171" s="2"/>
      <c r="M171" s="2"/>
      <c r="N171" s="2"/>
    </row>
    <row r="172" spans="1:14" x14ac:dyDescent="0.2">
      <c r="A172" s="70"/>
    </row>
    <row r="173" spans="1:14" x14ac:dyDescent="0.2">
      <c r="A173" s="70"/>
    </row>
    <row r="176" spans="1:14" s="2" customFormat="1" ht="36" customHeight="1" x14ac:dyDescent="0.2">
      <c r="A176" s="69"/>
      <c r="B176"/>
      <c r="C176"/>
      <c r="D176"/>
      <c r="E176" s="5"/>
      <c r="F176"/>
      <c r="G176"/>
      <c r="H176"/>
      <c r="I176"/>
      <c r="J176"/>
      <c r="K176"/>
      <c r="L176"/>
      <c r="M176"/>
      <c r="N176"/>
    </row>
    <row r="177" spans="1:14" s="2" customFormat="1" ht="36" customHeight="1" x14ac:dyDescent="0.2">
      <c r="A177" s="69"/>
      <c r="B177"/>
      <c r="C177"/>
      <c r="D177"/>
      <c r="E177" s="5"/>
      <c r="F177"/>
      <c r="G177"/>
      <c r="H177"/>
      <c r="I177"/>
      <c r="J177"/>
      <c r="K177"/>
      <c r="L177"/>
      <c r="M177"/>
      <c r="N177"/>
    </row>
    <row r="179" spans="1:14" ht="36" customHeight="1" x14ac:dyDescent="0.2"/>
    <row r="180" spans="1:14" ht="36" customHeight="1" x14ac:dyDescent="0.2"/>
    <row r="181" spans="1:14" ht="36" customHeight="1" x14ac:dyDescent="0.2"/>
    <row r="182" spans="1:14" ht="36" customHeight="1" x14ac:dyDescent="0.2"/>
    <row r="184" spans="1:14" x14ac:dyDescent="0.2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</row>
    <row r="185" spans="1:14" x14ac:dyDescent="0.2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</row>
    <row r="186" spans="1:14" x14ac:dyDescent="0.2">
      <c r="A186" s="71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</row>
    <row r="187" spans="1:14" x14ac:dyDescent="0.2">
      <c r="A187" s="71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</row>
    <row r="188" spans="1:14" x14ac:dyDescent="0.2">
      <c r="A188" s="71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</row>
    <row r="189" spans="1:14" x14ac:dyDescent="0.2">
      <c r="A189" s="71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</row>
    <row r="190" spans="1:14" s="7" customFormat="1" ht="36" customHeight="1" x14ac:dyDescent="0.2">
      <c r="A190" s="71"/>
    </row>
    <row r="191" spans="1:14" s="7" customFormat="1" ht="36" customHeight="1" x14ac:dyDescent="0.2">
      <c r="A191" s="71"/>
    </row>
    <row r="192" spans="1:14" s="7" customFormat="1" ht="36" customHeight="1" x14ac:dyDescent="0.2">
      <c r="A192" s="71"/>
    </row>
    <row r="193" spans="1:14" s="7" customFormat="1" ht="36" customHeight="1" x14ac:dyDescent="0.2">
      <c r="A193" s="71"/>
    </row>
    <row r="194" spans="1:14" s="7" customFormat="1" ht="36" customHeight="1" x14ac:dyDescent="0.2">
      <c r="A194" s="71"/>
    </row>
    <row r="195" spans="1:14" s="7" customFormat="1" ht="36" customHeight="1" x14ac:dyDescent="0.2">
      <c r="A195" s="71"/>
    </row>
    <row r="196" spans="1:14" s="7" customFormat="1" ht="36" customHeight="1" x14ac:dyDescent="0.2">
      <c r="A196" s="71"/>
    </row>
    <row r="197" spans="1:14" s="7" customFormat="1" ht="36" customHeight="1" x14ac:dyDescent="0.2">
      <c r="A197" s="71"/>
    </row>
    <row r="198" spans="1:14" s="7" customFormat="1" ht="36" customHeight="1" x14ac:dyDescent="0.2">
      <c r="A198" s="71"/>
      <c r="B198"/>
      <c r="C198"/>
      <c r="D198"/>
      <c r="E198" s="5"/>
      <c r="F198"/>
      <c r="G198"/>
      <c r="H198"/>
      <c r="I198"/>
      <c r="J198"/>
      <c r="K198"/>
      <c r="L198"/>
      <c r="M198"/>
      <c r="N198"/>
    </row>
    <row r="199" spans="1:14" s="7" customFormat="1" ht="36" customHeight="1" x14ac:dyDescent="0.2">
      <c r="A199" s="71"/>
      <c r="B199"/>
      <c r="C199"/>
      <c r="D199"/>
      <c r="E199" s="5"/>
      <c r="F199"/>
      <c r="G199"/>
      <c r="H199"/>
      <c r="I199"/>
      <c r="J199"/>
      <c r="K199"/>
      <c r="L199"/>
      <c r="M199"/>
      <c r="N199"/>
    </row>
    <row r="200" spans="1:14" s="7" customFormat="1" ht="36" customHeight="1" x14ac:dyDescent="0.2">
      <c r="A200" s="69"/>
      <c r="B200"/>
      <c r="C200"/>
      <c r="D200"/>
      <c r="E200" s="5"/>
      <c r="F200"/>
      <c r="G200"/>
      <c r="H200"/>
      <c r="I200"/>
      <c r="J200"/>
      <c r="K200"/>
      <c r="L200"/>
      <c r="M200"/>
      <c r="N200"/>
    </row>
    <row r="201" spans="1:14" s="7" customFormat="1" ht="36" customHeight="1" x14ac:dyDescent="0.2">
      <c r="A201" s="69"/>
      <c r="B201"/>
      <c r="C201"/>
      <c r="D201"/>
      <c r="E201" s="5"/>
      <c r="F201"/>
      <c r="G201"/>
      <c r="H201"/>
      <c r="I201"/>
      <c r="J201"/>
      <c r="K201"/>
      <c r="L201"/>
      <c r="M201"/>
      <c r="N201"/>
    </row>
    <row r="202" spans="1:14" s="7" customFormat="1" ht="36" customHeight="1" x14ac:dyDescent="0.2">
      <c r="A202" s="69"/>
      <c r="B202"/>
      <c r="C202"/>
      <c r="D202"/>
      <c r="E202" s="5"/>
      <c r="F202"/>
      <c r="G202"/>
      <c r="H202"/>
      <c r="I202"/>
      <c r="J202"/>
      <c r="K202"/>
      <c r="L202"/>
      <c r="M202"/>
      <c r="N202"/>
    </row>
    <row r="203" spans="1:14" s="7" customFormat="1" ht="36" customHeight="1" x14ac:dyDescent="0.2">
      <c r="A203" s="69"/>
      <c r="B203"/>
      <c r="C203"/>
      <c r="D203"/>
      <c r="E203" s="5"/>
      <c r="F203"/>
      <c r="G203"/>
      <c r="H203"/>
      <c r="I203"/>
      <c r="J203"/>
      <c r="K203"/>
      <c r="L203"/>
      <c r="M203"/>
      <c r="N203"/>
    </row>
  </sheetData>
  <autoFilter ref="A10:N133" xr:uid="{637E1628-9DCE-4D39-A4D3-898C1456333E}"/>
  <mergeCells count="5">
    <mergeCell ref="B131:E131"/>
    <mergeCell ref="A8:N8"/>
    <mergeCell ref="A6:N6"/>
    <mergeCell ref="A5:N5"/>
    <mergeCell ref="A4:P4"/>
  </mergeCells>
  <printOptions horizontalCentered="1"/>
  <pageMargins left="0.25" right="0.25" top="0.75" bottom="0.75" header="0.3" footer="0.3"/>
  <pageSetup paperSize="5" scale="65" fitToHeight="0" orientation="landscape" r:id="rId1"/>
  <rowBreaks count="3" manualBreakCount="3">
    <brk id="53" max="13" man="1"/>
    <brk id="67" max="13" man="1"/>
    <brk id="141" max="1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87"/>
  <sheetViews>
    <sheetView zoomScaleNormal="100" zoomScaleSheetLayoutView="48" workbookViewId="0">
      <selection activeCell="A7" sqref="A7:N7"/>
    </sheetView>
  </sheetViews>
  <sheetFormatPr baseColWidth="10" defaultColWidth="9.140625" defaultRowHeight="12.75" x14ac:dyDescent="0.2"/>
  <cols>
    <col min="1" max="1" width="5.28515625" style="5" customWidth="1"/>
    <col min="2" max="2" width="30.85546875" customWidth="1"/>
    <col min="3" max="3" width="28.28515625" customWidth="1"/>
    <col min="4" max="4" width="25.42578125" customWidth="1"/>
    <col min="5" max="5" width="21.85546875" style="5" customWidth="1"/>
    <col min="6" max="14" width="13.28515625" customWidth="1"/>
  </cols>
  <sheetData>
    <row r="1" spans="1:15" ht="37.5" customHeight="1" x14ac:dyDescent="0.2"/>
    <row r="2" spans="1:15" ht="37.5" customHeight="1" x14ac:dyDescent="0.2"/>
    <row r="3" spans="1:15" ht="37.5" customHeight="1" x14ac:dyDescent="0.2"/>
    <row r="4" spans="1:15" ht="19.5" customHeight="1" x14ac:dyDescent="0.2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</row>
    <row r="5" spans="1:15" ht="9.75" customHeigh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</row>
    <row r="6" spans="1:15" ht="21.75" customHeight="1" x14ac:dyDescent="0.25">
      <c r="A6" s="87" t="s">
        <v>73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</row>
    <row r="7" spans="1:15" ht="26.25" customHeight="1" x14ac:dyDescent="0.25">
      <c r="A7" s="86" t="s">
        <v>296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</row>
    <row r="8" spans="1:15" ht="10.5" customHeight="1" x14ac:dyDescent="0.2">
      <c r="B8" s="1"/>
      <c r="C8" s="1"/>
      <c r="E8" s="6"/>
      <c r="F8" s="1"/>
      <c r="G8" s="1"/>
      <c r="H8" s="1"/>
      <c r="J8" s="1"/>
      <c r="L8" s="1"/>
      <c r="M8" s="1"/>
    </row>
    <row r="9" spans="1:15" s="12" customFormat="1" ht="18" customHeight="1" x14ac:dyDescent="0.2">
      <c r="A9" s="85" t="s">
        <v>129</v>
      </c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</row>
    <row r="10" spans="1:15" ht="14.25" customHeight="1" thickBot="1" x14ac:dyDescent="0.25">
      <c r="B10" s="1"/>
      <c r="C10" s="1"/>
      <c r="E10" s="6"/>
      <c r="F10" s="1"/>
      <c r="G10" s="1"/>
      <c r="H10" s="1"/>
      <c r="J10" s="1"/>
      <c r="L10" s="1"/>
      <c r="M10" s="1"/>
    </row>
    <row r="11" spans="1:15" s="13" customFormat="1" ht="29.25" customHeight="1" thickBot="1" x14ac:dyDescent="0.3">
      <c r="A11" s="19" t="s">
        <v>66</v>
      </c>
      <c r="B11" s="20" t="s">
        <v>60</v>
      </c>
      <c r="C11" s="20" t="s">
        <v>63</v>
      </c>
      <c r="D11" s="20" t="s">
        <v>61</v>
      </c>
      <c r="E11" s="20" t="s">
        <v>62</v>
      </c>
      <c r="F11" s="21" t="s">
        <v>108</v>
      </c>
      <c r="G11" s="21" t="s">
        <v>0</v>
      </c>
      <c r="H11" s="21" t="s">
        <v>1</v>
      </c>
      <c r="I11" s="21" t="s">
        <v>2</v>
      </c>
      <c r="J11" s="21" t="s">
        <v>3</v>
      </c>
      <c r="K11" s="21" t="s">
        <v>4</v>
      </c>
      <c r="L11" s="21" t="s">
        <v>5</v>
      </c>
      <c r="M11" s="21" t="s">
        <v>6</v>
      </c>
      <c r="N11" s="22" t="s">
        <v>87</v>
      </c>
    </row>
    <row r="12" spans="1:15" s="2" customFormat="1" ht="6" customHeight="1" thickBot="1" x14ac:dyDescent="0.25">
      <c r="A12" s="11"/>
      <c r="B12" s="4"/>
      <c r="C12" s="4"/>
      <c r="D12" s="4"/>
      <c r="E12" s="8"/>
      <c r="F12" s="4"/>
      <c r="G12" s="4"/>
      <c r="H12" s="4"/>
      <c r="I12" s="4"/>
      <c r="J12" s="4"/>
      <c r="K12" s="4"/>
      <c r="L12" s="4"/>
      <c r="M12" s="4"/>
      <c r="N12" s="4"/>
      <c r="O12" s="3"/>
    </row>
    <row r="13" spans="1:15" s="15" customFormat="1" ht="32.1" customHeight="1" x14ac:dyDescent="0.2">
      <c r="A13" s="30">
        <v>1</v>
      </c>
      <c r="B13" s="23" t="s">
        <v>113</v>
      </c>
      <c r="C13" s="34" t="s">
        <v>114</v>
      </c>
      <c r="D13" s="34" t="s">
        <v>115</v>
      </c>
      <c r="E13" s="34" t="s">
        <v>118</v>
      </c>
      <c r="F13" s="25">
        <v>11500</v>
      </c>
      <c r="G13" s="31">
        <v>0</v>
      </c>
      <c r="H13" s="25">
        <v>11500</v>
      </c>
      <c r="I13" s="25">
        <v>0</v>
      </c>
      <c r="J13" s="31">
        <v>0</v>
      </c>
      <c r="K13" s="25">
        <v>0</v>
      </c>
      <c r="L13" s="31">
        <v>0</v>
      </c>
      <c r="M13" s="25">
        <v>0</v>
      </c>
      <c r="N13" s="26">
        <v>11500</v>
      </c>
    </row>
    <row r="14" spans="1:15" s="15" customFormat="1" ht="32.1" customHeight="1" x14ac:dyDescent="0.2">
      <c r="A14" s="32">
        <v>2</v>
      </c>
      <c r="B14" s="29" t="s">
        <v>116</v>
      </c>
      <c r="C14" s="35" t="s">
        <v>114</v>
      </c>
      <c r="D14" s="35" t="s">
        <v>115</v>
      </c>
      <c r="E14" s="35" t="s">
        <v>118</v>
      </c>
      <c r="F14" s="27">
        <v>11500</v>
      </c>
      <c r="G14" s="33">
        <v>0</v>
      </c>
      <c r="H14" s="27">
        <v>11500</v>
      </c>
      <c r="I14" s="27">
        <v>0</v>
      </c>
      <c r="J14" s="33">
        <v>0</v>
      </c>
      <c r="K14" s="27">
        <v>0</v>
      </c>
      <c r="L14" s="33">
        <v>0</v>
      </c>
      <c r="M14" s="27">
        <v>0</v>
      </c>
      <c r="N14" s="28">
        <v>11500</v>
      </c>
    </row>
    <row r="15" spans="1:15" s="15" customFormat="1" ht="32.1" customHeight="1" x14ac:dyDescent="0.2">
      <c r="A15" s="32">
        <v>3</v>
      </c>
      <c r="B15" s="29" t="s">
        <v>117</v>
      </c>
      <c r="C15" s="35" t="s">
        <v>114</v>
      </c>
      <c r="D15" s="35" t="s">
        <v>115</v>
      </c>
      <c r="E15" s="35" t="s">
        <v>118</v>
      </c>
      <c r="F15" s="27">
        <v>11500</v>
      </c>
      <c r="G15" s="33">
        <v>0</v>
      </c>
      <c r="H15" s="27">
        <v>11500</v>
      </c>
      <c r="I15" s="27">
        <v>0</v>
      </c>
      <c r="J15" s="33">
        <v>0</v>
      </c>
      <c r="K15" s="27">
        <v>0</v>
      </c>
      <c r="L15" s="33">
        <v>0</v>
      </c>
      <c r="M15" s="27">
        <v>0</v>
      </c>
      <c r="N15" s="28">
        <v>11500</v>
      </c>
    </row>
    <row r="16" spans="1:15" s="15" customFormat="1" ht="32.1" customHeight="1" x14ac:dyDescent="0.2">
      <c r="A16" s="32">
        <v>4</v>
      </c>
      <c r="B16" s="29" t="s">
        <v>159</v>
      </c>
      <c r="C16" s="35" t="s">
        <v>114</v>
      </c>
      <c r="D16" s="35" t="s">
        <v>115</v>
      </c>
      <c r="E16" s="35" t="s">
        <v>118</v>
      </c>
      <c r="F16" s="27">
        <v>11500</v>
      </c>
      <c r="G16" s="33">
        <v>0</v>
      </c>
      <c r="H16" s="27">
        <v>11500</v>
      </c>
      <c r="I16" s="27">
        <v>0</v>
      </c>
      <c r="J16" s="33">
        <v>0</v>
      </c>
      <c r="K16" s="27">
        <v>0</v>
      </c>
      <c r="L16" s="33">
        <v>0</v>
      </c>
      <c r="M16" s="27">
        <v>0</v>
      </c>
      <c r="N16" s="28">
        <v>11500</v>
      </c>
    </row>
    <row r="17" spans="1:15" s="15" customFormat="1" ht="32.1" customHeight="1" x14ac:dyDescent="0.2">
      <c r="A17" s="61">
        <v>5</v>
      </c>
      <c r="B17" s="62" t="s">
        <v>183</v>
      </c>
      <c r="C17" s="35" t="s">
        <v>114</v>
      </c>
      <c r="D17" s="35" t="s">
        <v>115</v>
      </c>
      <c r="E17" s="35" t="s">
        <v>118</v>
      </c>
      <c r="F17" s="63">
        <v>11500</v>
      </c>
      <c r="G17" s="64">
        <v>0</v>
      </c>
      <c r="H17" s="63">
        <v>11500</v>
      </c>
      <c r="I17" s="63">
        <v>0</v>
      </c>
      <c r="J17" s="64">
        <v>0</v>
      </c>
      <c r="K17" s="63">
        <v>0</v>
      </c>
      <c r="L17" s="64">
        <v>0</v>
      </c>
      <c r="M17" s="63">
        <v>0</v>
      </c>
      <c r="N17" s="65">
        <v>11500</v>
      </c>
    </row>
    <row r="18" spans="1:15" s="15" customFormat="1" ht="32.1" customHeight="1" x14ac:dyDescent="0.2">
      <c r="A18" s="61">
        <v>6</v>
      </c>
      <c r="B18" s="62" t="s">
        <v>184</v>
      </c>
      <c r="C18" s="35" t="s">
        <v>114</v>
      </c>
      <c r="D18" s="35" t="s">
        <v>115</v>
      </c>
      <c r="E18" s="35" t="s">
        <v>118</v>
      </c>
      <c r="F18" s="63">
        <v>11500</v>
      </c>
      <c r="G18" s="64">
        <v>0</v>
      </c>
      <c r="H18" s="63">
        <v>11500</v>
      </c>
      <c r="I18" s="63">
        <v>0</v>
      </c>
      <c r="J18" s="64">
        <v>0</v>
      </c>
      <c r="K18" s="63">
        <v>0</v>
      </c>
      <c r="L18" s="64">
        <v>0</v>
      </c>
      <c r="M18" s="63">
        <v>0</v>
      </c>
      <c r="N18" s="65">
        <v>11500</v>
      </c>
    </row>
    <row r="19" spans="1:15" s="15" customFormat="1" ht="32.1" customHeight="1" x14ac:dyDescent="0.2">
      <c r="A19" s="61">
        <v>7</v>
      </c>
      <c r="B19" s="62" t="s">
        <v>209</v>
      </c>
      <c r="C19" s="35" t="s">
        <v>114</v>
      </c>
      <c r="D19" s="35" t="s">
        <v>115</v>
      </c>
      <c r="E19" s="35" t="s">
        <v>118</v>
      </c>
      <c r="F19" s="63">
        <v>21000</v>
      </c>
      <c r="G19" s="64">
        <v>0</v>
      </c>
      <c r="H19" s="63">
        <v>21000</v>
      </c>
      <c r="I19" s="63">
        <v>0</v>
      </c>
      <c r="J19" s="64">
        <v>0</v>
      </c>
      <c r="K19" s="63">
        <v>0</v>
      </c>
      <c r="L19" s="64">
        <v>0</v>
      </c>
      <c r="M19" s="63">
        <v>0</v>
      </c>
      <c r="N19" s="65">
        <v>21000</v>
      </c>
    </row>
    <row r="20" spans="1:15" s="15" customFormat="1" ht="32.1" customHeight="1" x14ac:dyDescent="0.2">
      <c r="A20" s="61">
        <v>8</v>
      </c>
      <c r="B20" s="62" t="s">
        <v>210</v>
      </c>
      <c r="C20" s="35" t="s">
        <v>114</v>
      </c>
      <c r="D20" s="35" t="s">
        <v>115</v>
      </c>
      <c r="E20" s="35" t="s">
        <v>118</v>
      </c>
      <c r="F20" s="63">
        <v>30000</v>
      </c>
      <c r="G20" s="64">
        <v>0</v>
      </c>
      <c r="H20" s="63">
        <v>30000</v>
      </c>
      <c r="I20" s="63">
        <v>0</v>
      </c>
      <c r="J20" s="64">
        <v>0</v>
      </c>
      <c r="K20" s="63">
        <v>0</v>
      </c>
      <c r="L20" s="64">
        <v>0</v>
      </c>
      <c r="M20" s="63">
        <v>0</v>
      </c>
      <c r="N20" s="65">
        <v>30000</v>
      </c>
    </row>
    <row r="21" spans="1:15" s="14" customFormat="1" ht="36" customHeight="1" thickBot="1" x14ac:dyDescent="0.3">
      <c r="A21" s="38"/>
      <c r="B21" s="89" t="s">
        <v>88</v>
      </c>
      <c r="C21" s="89"/>
      <c r="D21" s="89"/>
      <c r="E21" s="89"/>
      <c r="F21" s="39">
        <f t="shared" ref="F21:N21" si="0">SUM(F13:F20)</f>
        <v>120000</v>
      </c>
      <c r="G21" s="40">
        <f t="shared" si="0"/>
        <v>0</v>
      </c>
      <c r="H21" s="39">
        <f t="shared" si="0"/>
        <v>120000</v>
      </c>
      <c r="I21" s="39">
        <f t="shared" si="0"/>
        <v>0</v>
      </c>
      <c r="J21" s="39">
        <f t="shared" si="0"/>
        <v>0</v>
      </c>
      <c r="K21" s="39">
        <f t="shared" si="0"/>
        <v>0</v>
      </c>
      <c r="L21" s="39">
        <f t="shared" si="0"/>
        <v>0</v>
      </c>
      <c r="M21" s="39">
        <f t="shared" si="0"/>
        <v>0</v>
      </c>
      <c r="N21" s="41">
        <f t="shared" si="0"/>
        <v>120000</v>
      </c>
    </row>
    <row r="22" spans="1:15" ht="21.75" customHeight="1" x14ac:dyDescent="0.2"/>
    <row r="23" spans="1:15" ht="21.75" customHeight="1" x14ac:dyDescent="0.2"/>
    <row r="24" spans="1:15" ht="21.75" customHeight="1" x14ac:dyDescent="0.2"/>
    <row r="25" spans="1:15" ht="21.75" customHeight="1" x14ac:dyDescent="0.2"/>
    <row r="26" spans="1:15" ht="21.75" customHeight="1" x14ac:dyDescent="0.2"/>
    <row r="27" spans="1:15" ht="21.75" customHeight="1" x14ac:dyDescent="0.2"/>
    <row r="28" spans="1:15" ht="21.75" customHeight="1" x14ac:dyDescent="0.2"/>
    <row r="29" spans="1:15" ht="21.75" customHeight="1" x14ac:dyDescent="0.2"/>
    <row r="30" spans="1:15" s="5" customFormat="1" ht="21.75" customHeight="1" x14ac:dyDescent="0.2">
      <c r="B30"/>
      <c r="C30"/>
      <c r="D30"/>
      <c r="F30"/>
      <c r="G30"/>
      <c r="H30"/>
      <c r="I30"/>
      <c r="J30"/>
      <c r="K30"/>
      <c r="L30"/>
      <c r="M30"/>
      <c r="N30"/>
      <c r="O30"/>
    </row>
    <row r="31" spans="1:15" s="5" customFormat="1" ht="21.75" customHeight="1" x14ac:dyDescent="0.2">
      <c r="B31"/>
      <c r="C31"/>
      <c r="D31"/>
      <c r="F31"/>
      <c r="G31"/>
      <c r="H31"/>
      <c r="I31"/>
      <c r="J31"/>
      <c r="K31"/>
      <c r="L31"/>
      <c r="M31"/>
      <c r="N31"/>
      <c r="O31"/>
    </row>
    <row r="32" spans="1:15" s="5" customFormat="1" ht="21.75" customHeight="1" x14ac:dyDescent="0.2">
      <c r="B32"/>
      <c r="C32"/>
      <c r="D32"/>
      <c r="F32"/>
      <c r="G32"/>
      <c r="H32"/>
      <c r="I32"/>
      <c r="J32"/>
      <c r="K32"/>
      <c r="L32"/>
      <c r="M32"/>
      <c r="N32"/>
      <c r="O32"/>
    </row>
    <row r="33" spans="1:15" s="5" customFormat="1" ht="21.75" customHeight="1" x14ac:dyDescent="0.2">
      <c r="B33"/>
      <c r="C33"/>
      <c r="D33"/>
      <c r="F33"/>
      <c r="G33"/>
      <c r="H33"/>
      <c r="I33"/>
      <c r="J33"/>
      <c r="K33"/>
      <c r="L33"/>
      <c r="M33"/>
      <c r="N33"/>
      <c r="O33"/>
    </row>
    <row r="34" spans="1:15" s="5" customFormat="1" ht="21.75" customHeight="1" x14ac:dyDescent="0.2">
      <c r="B34"/>
      <c r="C34"/>
      <c r="D34"/>
      <c r="F34"/>
      <c r="G34"/>
      <c r="H34"/>
      <c r="I34"/>
      <c r="J34"/>
      <c r="K34"/>
      <c r="L34"/>
      <c r="M34"/>
      <c r="N34"/>
      <c r="O34"/>
    </row>
    <row r="35" spans="1:15" s="5" customFormat="1" ht="21.75" customHeight="1" x14ac:dyDescent="0.2">
      <c r="B35"/>
      <c r="C35"/>
      <c r="D35"/>
      <c r="F35"/>
      <c r="G35"/>
      <c r="H35"/>
      <c r="I35"/>
      <c r="J35"/>
      <c r="K35"/>
      <c r="L35"/>
      <c r="M35"/>
      <c r="N35"/>
      <c r="O35"/>
    </row>
    <row r="36" spans="1:15" s="5" customFormat="1" ht="21.75" customHeight="1" x14ac:dyDescent="0.2">
      <c r="B36"/>
      <c r="C36"/>
      <c r="D36"/>
      <c r="F36"/>
      <c r="G36"/>
      <c r="H36"/>
      <c r="I36"/>
      <c r="J36"/>
      <c r="K36"/>
      <c r="L36"/>
      <c r="M36"/>
      <c r="N36"/>
      <c r="O36"/>
    </row>
    <row r="37" spans="1:15" s="5" customFormat="1" ht="21.75" customHeight="1" x14ac:dyDescent="0.2">
      <c r="B37"/>
      <c r="C37"/>
      <c r="D37"/>
      <c r="F37"/>
      <c r="G37"/>
      <c r="H37"/>
      <c r="I37"/>
      <c r="J37"/>
      <c r="K37"/>
      <c r="L37"/>
      <c r="M37"/>
      <c r="N37"/>
      <c r="O37"/>
    </row>
    <row r="38" spans="1:15" s="5" customFormat="1" ht="21.75" customHeight="1" x14ac:dyDescent="0.2">
      <c r="B38"/>
      <c r="C38"/>
      <c r="D38"/>
      <c r="F38"/>
      <c r="G38"/>
      <c r="H38"/>
      <c r="I38"/>
      <c r="J38"/>
      <c r="K38"/>
      <c r="L38"/>
      <c r="M38"/>
      <c r="N38"/>
      <c r="O38"/>
    </row>
    <row r="39" spans="1:15" s="5" customFormat="1" ht="21.75" customHeight="1" x14ac:dyDescent="0.2">
      <c r="B39"/>
      <c r="C39"/>
      <c r="D39"/>
      <c r="F39"/>
      <c r="G39"/>
      <c r="H39"/>
      <c r="I39"/>
      <c r="J39"/>
      <c r="K39"/>
      <c r="L39"/>
      <c r="M39"/>
      <c r="N39"/>
      <c r="O39"/>
    </row>
    <row r="40" spans="1:15" s="5" customFormat="1" ht="21.75" customHeight="1" x14ac:dyDescent="0.2">
      <c r="B40"/>
      <c r="C40"/>
      <c r="D40"/>
      <c r="F40"/>
      <c r="G40"/>
      <c r="H40"/>
      <c r="I40"/>
      <c r="J40"/>
      <c r="K40"/>
      <c r="L40"/>
      <c r="M40"/>
      <c r="N40"/>
      <c r="O40"/>
    </row>
    <row r="41" spans="1:15" s="5" customFormat="1" ht="21.75" customHeight="1" x14ac:dyDescent="0.2">
      <c r="B41"/>
      <c r="C41"/>
      <c r="D41"/>
      <c r="F41"/>
      <c r="G41"/>
      <c r="H41"/>
      <c r="I41"/>
      <c r="J41"/>
      <c r="K41"/>
      <c r="L41"/>
      <c r="M41"/>
      <c r="N41"/>
      <c r="O41"/>
    </row>
    <row r="42" spans="1:15" s="5" customFormat="1" ht="21.75" customHeight="1" x14ac:dyDescent="0.2">
      <c r="B42"/>
      <c r="C42"/>
      <c r="D42"/>
      <c r="F42"/>
      <c r="G42"/>
      <c r="H42"/>
      <c r="I42"/>
      <c r="J42"/>
      <c r="K42"/>
      <c r="L42"/>
      <c r="M42"/>
      <c r="N42"/>
      <c r="O42"/>
    </row>
    <row r="43" spans="1:15" s="5" customFormat="1" ht="21.75" customHeight="1" x14ac:dyDescent="0.2">
      <c r="B43"/>
      <c r="C43"/>
      <c r="D43"/>
      <c r="F43"/>
      <c r="G43"/>
      <c r="H43"/>
      <c r="I43"/>
      <c r="J43"/>
      <c r="K43"/>
      <c r="L43"/>
      <c r="M43"/>
      <c r="N43"/>
      <c r="O43"/>
    </row>
    <row r="44" spans="1:15" s="5" customFormat="1" ht="21.75" customHeight="1" x14ac:dyDescent="0.2">
      <c r="B44"/>
      <c r="C44"/>
      <c r="D44"/>
      <c r="F44"/>
      <c r="G44"/>
      <c r="H44"/>
      <c r="I44"/>
      <c r="J44"/>
      <c r="K44"/>
      <c r="L44"/>
      <c r="M44"/>
      <c r="N44"/>
      <c r="O44"/>
    </row>
    <row r="45" spans="1:15" s="5" customFormat="1" ht="21.75" customHeight="1" x14ac:dyDescent="0.2">
      <c r="B45"/>
      <c r="C45"/>
      <c r="D45"/>
      <c r="F45"/>
      <c r="G45"/>
      <c r="H45"/>
      <c r="I45"/>
      <c r="J45"/>
      <c r="K45"/>
      <c r="L45"/>
      <c r="M45"/>
      <c r="N45"/>
      <c r="O45"/>
    </row>
    <row r="46" spans="1:15" ht="21.75" customHeight="1" x14ac:dyDescent="0.2">
      <c r="A46"/>
    </row>
    <row r="47" spans="1:15" ht="21.75" customHeight="1" x14ac:dyDescent="0.2">
      <c r="A47"/>
    </row>
    <row r="48" spans="1:15" ht="21.75" customHeight="1" x14ac:dyDescent="0.2">
      <c r="A48"/>
    </row>
    <row r="49" spans="1:5" ht="21.75" customHeight="1" x14ac:dyDescent="0.2">
      <c r="A49"/>
    </row>
    <row r="50" spans="1:5" ht="21.75" customHeight="1" x14ac:dyDescent="0.2">
      <c r="A50"/>
    </row>
    <row r="51" spans="1:5" ht="21.75" customHeight="1" x14ac:dyDescent="0.2"/>
    <row r="52" spans="1:5" ht="21.75" customHeight="1" x14ac:dyDescent="0.2"/>
    <row r="53" spans="1:5" ht="21.75" customHeight="1" x14ac:dyDescent="0.2"/>
    <row r="60" spans="1:5" s="2" customFormat="1" ht="36" customHeight="1" x14ac:dyDescent="0.2">
      <c r="A60" s="10"/>
      <c r="E60" s="10"/>
    </row>
    <row r="61" spans="1:5" s="2" customFormat="1" ht="36" customHeight="1" x14ac:dyDescent="0.2">
      <c r="A61" s="10"/>
      <c r="E61" s="10"/>
    </row>
    <row r="63" spans="1:5" ht="36" customHeight="1" x14ac:dyDescent="0.2"/>
    <row r="64" spans="1:5" ht="36" customHeight="1" x14ac:dyDescent="0.2"/>
    <row r="65" spans="1:1" ht="36" customHeight="1" x14ac:dyDescent="0.2"/>
    <row r="66" spans="1:1" ht="36" customHeight="1" x14ac:dyDescent="0.2"/>
    <row r="74" spans="1:1" s="7" customFormat="1" ht="36" customHeight="1" x14ac:dyDescent="0.2">
      <c r="A74" s="9"/>
    </row>
    <row r="75" spans="1:1" s="7" customFormat="1" ht="36" customHeight="1" x14ac:dyDescent="0.2">
      <c r="A75" s="9"/>
    </row>
    <row r="76" spans="1:1" s="7" customFormat="1" ht="36" customHeight="1" x14ac:dyDescent="0.2">
      <c r="A76" s="9"/>
    </row>
    <row r="77" spans="1:1" s="7" customFormat="1" ht="36" customHeight="1" x14ac:dyDescent="0.2">
      <c r="A77" s="9"/>
    </row>
    <row r="78" spans="1:1" s="7" customFormat="1" ht="36" customHeight="1" x14ac:dyDescent="0.2">
      <c r="A78" s="9"/>
    </row>
    <row r="79" spans="1:1" s="7" customFormat="1" ht="36" customHeight="1" x14ac:dyDescent="0.2">
      <c r="A79" s="9"/>
    </row>
    <row r="80" spans="1:1" s="7" customFormat="1" ht="36" customHeight="1" x14ac:dyDescent="0.2">
      <c r="A80" s="9"/>
    </row>
    <row r="81" spans="1:1" s="7" customFormat="1" ht="36" customHeight="1" x14ac:dyDescent="0.2">
      <c r="A81" s="9"/>
    </row>
    <row r="82" spans="1:1" s="7" customFormat="1" ht="36" customHeight="1" x14ac:dyDescent="0.2">
      <c r="A82" s="9"/>
    </row>
    <row r="83" spans="1:1" s="7" customFormat="1" ht="36" customHeight="1" x14ac:dyDescent="0.2">
      <c r="A83" s="9"/>
    </row>
    <row r="84" spans="1:1" s="7" customFormat="1" ht="36" customHeight="1" x14ac:dyDescent="0.2">
      <c r="A84" s="9"/>
    </row>
    <row r="85" spans="1:1" s="7" customFormat="1" ht="36" customHeight="1" x14ac:dyDescent="0.2">
      <c r="A85" s="9"/>
    </row>
    <row r="86" spans="1:1" s="7" customFormat="1" ht="36" customHeight="1" x14ac:dyDescent="0.2">
      <c r="A86" s="9"/>
    </row>
    <row r="87" spans="1:1" s="7" customFormat="1" ht="36" customHeight="1" x14ac:dyDescent="0.2">
      <c r="A87" s="9"/>
    </row>
  </sheetData>
  <mergeCells count="5">
    <mergeCell ref="A4:N4"/>
    <mergeCell ref="A7:N7"/>
    <mergeCell ref="A9:N9"/>
    <mergeCell ref="B21:E21"/>
    <mergeCell ref="A6:N6"/>
  </mergeCells>
  <printOptions horizontalCentered="1"/>
  <pageMargins left="0.70866141732283505" right="0.70866141732283505" top="0.74803149606299202" bottom="0.74803149606299202" header="0.31496062992126" footer="0.31496062992126"/>
  <pageSetup paperSize="5" scale="7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48672-D14E-4DC7-BA43-8E5E1CA509EB}">
  <sheetPr>
    <pageSetUpPr fitToPage="1"/>
  </sheetPr>
  <dimension ref="A12:Q50"/>
  <sheetViews>
    <sheetView zoomScale="80" zoomScaleNormal="80" workbookViewId="0">
      <selection activeCell="I25" sqref="I25"/>
    </sheetView>
  </sheetViews>
  <sheetFormatPr baseColWidth="10" defaultRowHeight="12.75" x14ac:dyDescent="0.2"/>
  <cols>
    <col min="1" max="1" width="2.140625" customWidth="1"/>
    <col min="2" max="2" width="6.5703125" customWidth="1"/>
    <col min="3" max="3" width="23.7109375" customWidth="1"/>
    <col min="4" max="4" width="28.85546875" customWidth="1"/>
    <col min="5" max="6" width="24.5703125" customWidth="1"/>
    <col min="9" max="9" width="14.5703125" customWidth="1"/>
    <col min="11" max="11" width="13.7109375" customWidth="1"/>
    <col min="13" max="13" width="13.28515625" customWidth="1"/>
    <col min="14" max="14" width="11.7109375" customWidth="1"/>
    <col min="16" max="16" width="13.42578125" customWidth="1"/>
    <col min="17" max="17" width="14.140625" customWidth="1"/>
  </cols>
  <sheetData>
    <row r="12" spans="1:17" x14ac:dyDescent="0.2"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</row>
    <row r="13" spans="1:17" ht="15.75" x14ac:dyDescent="0.25">
      <c r="B13" s="92" t="s">
        <v>73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</row>
    <row r="14" spans="1:17" ht="15" x14ac:dyDescent="0.25">
      <c r="B14" s="91" t="s">
        <v>295</v>
      </c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</row>
    <row r="15" spans="1:17" ht="9" customHeight="1" x14ac:dyDescent="0.2">
      <c r="B15" s="5"/>
      <c r="C15" s="60"/>
      <c r="D15" s="60"/>
      <c r="E15" s="60"/>
      <c r="F15" s="60"/>
      <c r="G15" s="60"/>
      <c r="H15" s="60"/>
      <c r="I15" s="60"/>
      <c r="K15" s="60"/>
      <c r="M15" s="60"/>
      <c r="N15" s="60"/>
    </row>
    <row r="16" spans="1:17" x14ac:dyDescent="0.2">
      <c r="A16" s="12"/>
      <c r="B16" s="85" t="s">
        <v>265</v>
      </c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</row>
    <row r="17" spans="2:17" ht="10.5" customHeight="1" thickBot="1" x14ac:dyDescent="0.25"/>
    <row r="18" spans="2:17" ht="27" thickBot="1" x14ac:dyDescent="0.3">
      <c r="B18" s="59" t="s">
        <v>66</v>
      </c>
      <c r="C18" s="58" t="s">
        <v>60</v>
      </c>
      <c r="D18" s="58" t="s">
        <v>247</v>
      </c>
      <c r="E18" s="58" t="s">
        <v>61</v>
      </c>
      <c r="F18" s="58" t="s">
        <v>62</v>
      </c>
      <c r="G18" s="58" t="s">
        <v>109</v>
      </c>
      <c r="H18" s="58" t="s">
        <v>110</v>
      </c>
      <c r="I18" s="57" t="s">
        <v>108</v>
      </c>
      <c r="J18" s="57" t="s">
        <v>0</v>
      </c>
      <c r="K18" s="57" t="s">
        <v>1</v>
      </c>
      <c r="L18" s="57" t="s">
        <v>2</v>
      </c>
      <c r="M18" s="57" t="s">
        <v>3</v>
      </c>
      <c r="N18" s="57" t="s">
        <v>4</v>
      </c>
      <c r="O18" s="57" t="s">
        <v>5</v>
      </c>
      <c r="P18" s="57" t="s">
        <v>6</v>
      </c>
      <c r="Q18" s="56" t="s">
        <v>87</v>
      </c>
    </row>
    <row r="19" spans="2:17" ht="9.75" customHeight="1" thickBot="1" x14ac:dyDescent="0.25">
      <c r="B19" s="10"/>
      <c r="C19" s="55"/>
      <c r="D19" s="55"/>
      <c r="E19" s="55"/>
      <c r="F19" s="55"/>
      <c r="G19" s="54"/>
      <c r="H19" s="54"/>
      <c r="I19" s="54"/>
      <c r="J19" s="54"/>
      <c r="K19" s="54"/>
      <c r="L19" s="54"/>
      <c r="M19" s="54"/>
      <c r="N19" s="54"/>
      <c r="O19" s="54"/>
    </row>
    <row r="20" spans="2:17" ht="38.25" customHeight="1" x14ac:dyDescent="0.2">
      <c r="B20" s="53">
        <v>1</v>
      </c>
      <c r="C20" s="52" t="s">
        <v>185</v>
      </c>
      <c r="D20" s="52" t="s">
        <v>293</v>
      </c>
      <c r="E20" s="52" t="s">
        <v>242</v>
      </c>
      <c r="F20" s="51" t="s">
        <v>179</v>
      </c>
      <c r="G20" s="50">
        <v>44197</v>
      </c>
      <c r="H20" s="50">
        <v>44378</v>
      </c>
      <c r="I20" s="49">
        <v>120000</v>
      </c>
      <c r="J20" s="49">
        <v>0</v>
      </c>
      <c r="K20" s="49">
        <v>120000</v>
      </c>
      <c r="L20" s="49">
        <f t="shared" ref="L20:L23" si="0">I20*0.0287</f>
        <v>3444</v>
      </c>
      <c r="M20" s="49">
        <v>16809.87</v>
      </c>
      <c r="N20" s="49">
        <f t="shared" ref="N20:N42" si="1">I20*0.0304</f>
        <v>3648</v>
      </c>
      <c r="O20" s="49">
        <v>0</v>
      </c>
      <c r="P20" s="49">
        <f t="shared" ref="P20:P23" si="2">L20+M20+N20+O20</f>
        <v>23901.87</v>
      </c>
      <c r="Q20" s="48">
        <f t="shared" ref="Q20:Q23" si="3">I20-P20</f>
        <v>96098.13</v>
      </c>
    </row>
    <row r="21" spans="2:17" ht="38.25" customHeight="1" x14ac:dyDescent="0.2">
      <c r="B21" s="47">
        <f>B20+1</f>
        <v>2</v>
      </c>
      <c r="C21" s="46" t="s">
        <v>186</v>
      </c>
      <c r="D21" s="46" t="s">
        <v>245</v>
      </c>
      <c r="E21" s="46" t="s">
        <v>143</v>
      </c>
      <c r="F21" s="45" t="s">
        <v>179</v>
      </c>
      <c r="G21" s="44">
        <v>44197</v>
      </c>
      <c r="H21" s="44">
        <v>44378</v>
      </c>
      <c r="I21" s="43">
        <v>40000</v>
      </c>
      <c r="J21" s="43">
        <v>0</v>
      </c>
      <c r="K21" s="43">
        <v>40000</v>
      </c>
      <c r="L21" s="43">
        <f t="shared" si="0"/>
        <v>1148</v>
      </c>
      <c r="M21" s="43">
        <v>442.65</v>
      </c>
      <c r="N21" s="43">
        <f t="shared" si="1"/>
        <v>1216</v>
      </c>
      <c r="O21" s="43">
        <v>0</v>
      </c>
      <c r="P21" s="43">
        <f t="shared" si="2"/>
        <v>2806.65</v>
      </c>
      <c r="Q21" s="42">
        <f t="shared" si="3"/>
        <v>37193.35</v>
      </c>
    </row>
    <row r="22" spans="2:17" ht="38.25" customHeight="1" x14ac:dyDescent="0.2">
      <c r="B22" s="47">
        <f t="shared" ref="B22:B49" si="4">B21+1</f>
        <v>3</v>
      </c>
      <c r="C22" s="46" t="s">
        <v>187</v>
      </c>
      <c r="D22" s="46" t="s">
        <v>287</v>
      </c>
      <c r="E22" s="46" t="s">
        <v>188</v>
      </c>
      <c r="F22" s="45" t="s">
        <v>179</v>
      </c>
      <c r="G22" s="44">
        <v>44197</v>
      </c>
      <c r="H22" s="44">
        <v>44378</v>
      </c>
      <c r="I22" s="43">
        <v>45000</v>
      </c>
      <c r="J22" s="43">
        <v>0</v>
      </c>
      <c r="K22" s="43">
        <v>45000</v>
      </c>
      <c r="L22" s="43">
        <f t="shared" si="0"/>
        <v>1291.5</v>
      </c>
      <c r="M22" s="43">
        <v>1148.33</v>
      </c>
      <c r="N22" s="43">
        <f t="shared" si="1"/>
        <v>1368</v>
      </c>
      <c r="O22" s="43">
        <v>0</v>
      </c>
      <c r="P22" s="43">
        <f t="shared" si="2"/>
        <v>3807.83</v>
      </c>
      <c r="Q22" s="42">
        <f t="shared" si="3"/>
        <v>41192.17</v>
      </c>
    </row>
    <row r="23" spans="2:17" ht="38.25" customHeight="1" x14ac:dyDescent="0.2">
      <c r="B23" s="47">
        <f t="shared" si="4"/>
        <v>4</v>
      </c>
      <c r="C23" s="46" t="s">
        <v>189</v>
      </c>
      <c r="D23" s="46" t="s">
        <v>288</v>
      </c>
      <c r="E23" s="46" t="s">
        <v>190</v>
      </c>
      <c r="F23" s="45" t="s">
        <v>179</v>
      </c>
      <c r="G23" s="44">
        <v>44197</v>
      </c>
      <c r="H23" s="44">
        <v>44378</v>
      </c>
      <c r="I23" s="43">
        <v>70000</v>
      </c>
      <c r="J23" s="43">
        <v>0</v>
      </c>
      <c r="K23" s="43">
        <v>70000</v>
      </c>
      <c r="L23" s="43">
        <f t="shared" si="0"/>
        <v>2009</v>
      </c>
      <c r="M23" s="43">
        <v>5368.48</v>
      </c>
      <c r="N23" s="43">
        <f t="shared" si="1"/>
        <v>2128</v>
      </c>
      <c r="O23" s="43">
        <v>0</v>
      </c>
      <c r="P23" s="43">
        <f t="shared" si="2"/>
        <v>9505.48</v>
      </c>
      <c r="Q23" s="42">
        <f t="shared" si="3"/>
        <v>60494.520000000004</v>
      </c>
    </row>
    <row r="24" spans="2:17" ht="38.25" customHeight="1" x14ac:dyDescent="0.2">
      <c r="B24" s="47">
        <f t="shared" si="4"/>
        <v>5</v>
      </c>
      <c r="C24" s="46" t="s">
        <v>181</v>
      </c>
      <c r="D24" s="46" t="s">
        <v>287</v>
      </c>
      <c r="E24" s="46" t="s">
        <v>241</v>
      </c>
      <c r="F24" s="45" t="s">
        <v>179</v>
      </c>
      <c r="G24" s="44">
        <v>44197</v>
      </c>
      <c r="H24" s="44">
        <v>44378</v>
      </c>
      <c r="I24" s="43">
        <v>150000</v>
      </c>
      <c r="J24" s="43">
        <v>0</v>
      </c>
      <c r="K24" s="43">
        <v>150000</v>
      </c>
      <c r="L24" s="43">
        <f t="shared" ref="L24:L29" si="5">I24*0.0287</f>
        <v>4305</v>
      </c>
      <c r="M24" s="43">
        <v>23981.99</v>
      </c>
      <c r="N24" s="43">
        <v>4098.53</v>
      </c>
      <c r="O24" s="43">
        <v>0</v>
      </c>
      <c r="P24" s="43">
        <f t="shared" ref="P24:P29" si="6">L24+M24+N24+O24</f>
        <v>32385.52</v>
      </c>
      <c r="Q24" s="42">
        <f>I24-P24</f>
        <v>117614.48</v>
      </c>
    </row>
    <row r="25" spans="2:17" ht="38.25" customHeight="1" x14ac:dyDescent="0.2">
      <c r="B25" s="47">
        <f t="shared" si="4"/>
        <v>6</v>
      </c>
      <c r="C25" s="46" t="s">
        <v>173</v>
      </c>
      <c r="D25" s="46" t="s">
        <v>289</v>
      </c>
      <c r="E25" s="46" t="s">
        <v>227</v>
      </c>
      <c r="F25" s="45" t="s">
        <v>179</v>
      </c>
      <c r="G25" s="44">
        <v>44197</v>
      </c>
      <c r="H25" s="44">
        <v>44378</v>
      </c>
      <c r="I25" s="43">
        <v>150000</v>
      </c>
      <c r="J25" s="43">
        <v>0</v>
      </c>
      <c r="K25" s="43">
        <v>150000</v>
      </c>
      <c r="L25" s="43">
        <f t="shared" si="5"/>
        <v>4305</v>
      </c>
      <c r="M25" s="43">
        <v>23981.99</v>
      </c>
      <c r="N25" s="43">
        <v>4098.53</v>
      </c>
      <c r="O25" s="43">
        <v>0</v>
      </c>
      <c r="P25" s="43">
        <f t="shared" si="6"/>
        <v>32385.52</v>
      </c>
      <c r="Q25" s="42">
        <f>K25-P25</f>
        <v>117614.48</v>
      </c>
    </row>
    <row r="26" spans="2:17" ht="38.25" customHeight="1" x14ac:dyDescent="0.2">
      <c r="B26" s="47">
        <f t="shared" si="4"/>
        <v>7</v>
      </c>
      <c r="C26" s="46" t="s">
        <v>180</v>
      </c>
      <c r="D26" s="46" t="s">
        <v>288</v>
      </c>
      <c r="E26" s="46" t="s">
        <v>240</v>
      </c>
      <c r="F26" s="45" t="s">
        <v>179</v>
      </c>
      <c r="G26" s="44">
        <v>44197</v>
      </c>
      <c r="H26" s="44">
        <v>44378</v>
      </c>
      <c r="I26" s="43">
        <v>150000</v>
      </c>
      <c r="J26" s="43">
        <v>0</v>
      </c>
      <c r="K26" s="43">
        <v>150000</v>
      </c>
      <c r="L26" s="43">
        <f t="shared" si="5"/>
        <v>4305</v>
      </c>
      <c r="M26" s="43">
        <v>23981.99</v>
      </c>
      <c r="N26" s="43">
        <v>4098.53</v>
      </c>
      <c r="O26" s="43">
        <v>0</v>
      </c>
      <c r="P26" s="43">
        <f t="shared" si="6"/>
        <v>32385.52</v>
      </c>
      <c r="Q26" s="42">
        <f>I26-P26</f>
        <v>117614.48</v>
      </c>
    </row>
    <row r="27" spans="2:17" ht="38.25" customHeight="1" x14ac:dyDescent="0.2">
      <c r="B27" s="47">
        <f t="shared" si="4"/>
        <v>8</v>
      </c>
      <c r="C27" s="46" t="s">
        <v>169</v>
      </c>
      <c r="D27" s="46" t="s">
        <v>245</v>
      </c>
      <c r="E27" s="46" t="s">
        <v>228</v>
      </c>
      <c r="F27" s="45" t="s">
        <v>179</v>
      </c>
      <c r="G27" s="44">
        <v>44197</v>
      </c>
      <c r="H27" s="44">
        <v>44378</v>
      </c>
      <c r="I27" s="43">
        <v>150000</v>
      </c>
      <c r="J27" s="43">
        <v>0</v>
      </c>
      <c r="K27" s="43">
        <v>150000</v>
      </c>
      <c r="L27" s="43">
        <f t="shared" si="5"/>
        <v>4305</v>
      </c>
      <c r="M27" s="43">
        <v>23981.99</v>
      </c>
      <c r="N27" s="43">
        <v>4098.53</v>
      </c>
      <c r="O27" s="43">
        <v>0</v>
      </c>
      <c r="P27" s="43">
        <f t="shared" si="6"/>
        <v>32385.52</v>
      </c>
      <c r="Q27" s="42">
        <f>K27-P27</f>
        <v>117614.48</v>
      </c>
    </row>
    <row r="28" spans="2:17" ht="38.25" customHeight="1" x14ac:dyDescent="0.2">
      <c r="B28" s="47">
        <f t="shared" si="4"/>
        <v>9</v>
      </c>
      <c r="C28" s="46" t="s">
        <v>191</v>
      </c>
      <c r="D28" s="46" t="s">
        <v>264</v>
      </c>
      <c r="E28" s="46" t="s">
        <v>239</v>
      </c>
      <c r="F28" s="45" t="s">
        <v>179</v>
      </c>
      <c r="G28" s="44">
        <v>44105</v>
      </c>
      <c r="H28" s="44">
        <v>44287</v>
      </c>
      <c r="I28" s="43">
        <v>150000</v>
      </c>
      <c r="J28" s="43">
        <v>0</v>
      </c>
      <c r="K28" s="43">
        <v>150000</v>
      </c>
      <c r="L28" s="43">
        <f t="shared" si="5"/>
        <v>4305</v>
      </c>
      <c r="M28" s="43">
        <v>23981.99</v>
      </c>
      <c r="N28" s="43">
        <v>4098.53</v>
      </c>
      <c r="O28" s="43">
        <v>0</v>
      </c>
      <c r="P28" s="43">
        <f t="shared" si="6"/>
        <v>32385.52</v>
      </c>
      <c r="Q28" s="42">
        <f>I28-P28</f>
        <v>117614.48</v>
      </c>
    </row>
    <row r="29" spans="2:17" ht="38.25" customHeight="1" x14ac:dyDescent="0.2">
      <c r="B29" s="47">
        <f t="shared" si="4"/>
        <v>10</v>
      </c>
      <c r="C29" s="46" t="s">
        <v>201</v>
      </c>
      <c r="D29" s="46" t="s">
        <v>288</v>
      </c>
      <c r="E29" s="46" t="s">
        <v>192</v>
      </c>
      <c r="F29" s="45" t="s">
        <v>179</v>
      </c>
      <c r="G29" s="44">
        <v>44197</v>
      </c>
      <c r="H29" s="44">
        <v>44378</v>
      </c>
      <c r="I29" s="43">
        <v>60000</v>
      </c>
      <c r="J29" s="43">
        <v>0</v>
      </c>
      <c r="K29" s="43">
        <v>60000</v>
      </c>
      <c r="L29" s="43">
        <f t="shared" si="5"/>
        <v>1722</v>
      </c>
      <c r="M29" s="43">
        <v>3010.63</v>
      </c>
      <c r="N29" s="43">
        <f t="shared" si="1"/>
        <v>1824</v>
      </c>
      <c r="O29" s="43">
        <v>2380.2399999999998</v>
      </c>
      <c r="P29" s="43">
        <f t="shared" si="6"/>
        <v>8936.869999999999</v>
      </c>
      <c r="Q29" s="42">
        <f>I29-P29</f>
        <v>51063.130000000005</v>
      </c>
    </row>
    <row r="30" spans="2:17" ht="38.25" customHeight="1" x14ac:dyDescent="0.2">
      <c r="B30" s="47">
        <f t="shared" si="4"/>
        <v>11</v>
      </c>
      <c r="C30" s="46" t="s">
        <v>193</v>
      </c>
      <c r="D30" s="46" t="s">
        <v>290</v>
      </c>
      <c r="E30" s="46" t="s">
        <v>194</v>
      </c>
      <c r="F30" s="45" t="s">
        <v>179</v>
      </c>
      <c r="G30" s="44">
        <v>44197</v>
      </c>
      <c r="H30" s="44">
        <v>44378</v>
      </c>
      <c r="I30" s="43">
        <v>35000</v>
      </c>
      <c r="J30" s="43">
        <v>0</v>
      </c>
      <c r="K30" s="43">
        <v>35000</v>
      </c>
      <c r="L30" s="43">
        <f t="shared" ref="L30:L49" si="7">I30*0.0287</f>
        <v>1004.5</v>
      </c>
      <c r="M30" s="43">
        <v>0</v>
      </c>
      <c r="N30" s="43">
        <f t="shared" si="1"/>
        <v>1064</v>
      </c>
      <c r="O30" s="43">
        <v>0</v>
      </c>
      <c r="P30" s="43">
        <f t="shared" ref="P30:P41" si="8">L30+M30+N30+O30</f>
        <v>2068.5</v>
      </c>
      <c r="Q30" s="42">
        <f t="shared" ref="Q30:Q41" si="9">I30-P30</f>
        <v>32931.5</v>
      </c>
    </row>
    <row r="31" spans="2:17" ht="38.25" customHeight="1" x14ac:dyDescent="0.2">
      <c r="B31" s="47">
        <f t="shared" si="4"/>
        <v>12</v>
      </c>
      <c r="C31" s="46" t="s">
        <v>195</v>
      </c>
      <c r="D31" s="46" t="s">
        <v>263</v>
      </c>
      <c r="E31" s="46" t="s">
        <v>238</v>
      </c>
      <c r="F31" s="45" t="s">
        <v>179</v>
      </c>
      <c r="G31" s="44">
        <v>44197</v>
      </c>
      <c r="H31" s="44">
        <v>44378</v>
      </c>
      <c r="I31" s="43">
        <v>150000</v>
      </c>
      <c r="J31" s="43">
        <v>0</v>
      </c>
      <c r="K31" s="43">
        <v>150000</v>
      </c>
      <c r="L31" s="43">
        <f t="shared" si="7"/>
        <v>4305</v>
      </c>
      <c r="M31" s="43">
        <v>23981.99</v>
      </c>
      <c r="N31" s="43">
        <v>4098.53</v>
      </c>
      <c r="O31" s="43">
        <v>0</v>
      </c>
      <c r="P31" s="43">
        <f t="shared" si="8"/>
        <v>32385.52</v>
      </c>
      <c r="Q31" s="42">
        <f t="shared" si="9"/>
        <v>117614.48</v>
      </c>
    </row>
    <row r="32" spans="2:17" ht="38.25" customHeight="1" x14ac:dyDescent="0.2">
      <c r="B32" s="47">
        <f t="shared" si="4"/>
        <v>13</v>
      </c>
      <c r="C32" s="46" t="s">
        <v>196</v>
      </c>
      <c r="D32" s="46" t="s">
        <v>291</v>
      </c>
      <c r="E32" s="46" t="s">
        <v>143</v>
      </c>
      <c r="F32" s="45" t="s">
        <v>179</v>
      </c>
      <c r="G32" s="44">
        <v>44197</v>
      </c>
      <c r="H32" s="44">
        <v>44378</v>
      </c>
      <c r="I32" s="43">
        <v>40000</v>
      </c>
      <c r="J32" s="43">
        <v>0</v>
      </c>
      <c r="K32" s="43">
        <v>40000</v>
      </c>
      <c r="L32" s="43">
        <f t="shared" ref="L32:L39" si="10">I32*0.0287</f>
        <v>1148</v>
      </c>
      <c r="M32" s="43">
        <v>442.65</v>
      </c>
      <c r="N32" s="43">
        <f>I32*0.0304</f>
        <v>1216</v>
      </c>
      <c r="O32" s="43">
        <v>0</v>
      </c>
      <c r="P32" s="43">
        <f>L32+M32+N32+O32</f>
        <v>2806.65</v>
      </c>
      <c r="Q32" s="42">
        <f>I32-P32</f>
        <v>37193.35</v>
      </c>
    </row>
    <row r="33" spans="2:17" ht="38.25" customHeight="1" x14ac:dyDescent="0.2">
      <c r="B33" s="47">
        <f t="shared" si="4"/>
        <v>14</v>
      </c>
      <c r="C33" s="46" t="s">
        <v>211</v>
      </c>
      <c r="D33" s="46" t="s">
        <v>264</v>
      </c>
      <c r="E33" s="46" t="s">
        <v>8</v>
      </c>
      <c r="F33" s="45" t="s">
        <v>179</v>
      </c>
      <c r="G33" s="44">
        <v>44197</v>
      </c>
      <c r="H33" s="44">
        <v>44378</v>
      </c>
      <c r="I33" s="43">
        <v>45000</v>
      </c>
      <c r="J33" s="43">
        <v>0</v>
      </c>
      <c r="K33" s="43">
        <v>45000</v>
      </c>
      <c r="L33" s="43">
        <f t="shared" si="10"/>
        <v>1291.5</v>
      </c>
      <c r="M33" s="43">
        <v>1148.33</v>
      </c>
      <c r="N33" s="43">
        <f>I33*0.0304</f>
        <v>1368</v>
      </c>
      <c r="O33" s="43">
        <v>0</v>
      </c>
      <c r="P33" s="43">
        <f>L33+M33+N33+O33</f>
        <v>3807.83</v>
      </c>
      <c r="Q33" s="42">
        <f>I33-P33</f>
        <v>41192.17</v>
      </c>
    </row>
    <row r="34" spans="2:17" ht="38.25" customHeight="1" x14ac:dyDescent="0.2">
      <c r="B34" s="47">
        <f t="shared" si="4"/>
        <v>15</v>
      </c>
      <c r="C34" s="46" t="s">
        <v>212</v>
      </c>
      <c r="D34" s="46" t="s">
        <v>243</v>
      </c>
      <c r="E34" s="46" t="s">
        <v>213</v>
      </c>
      <c r="F34" s="45" t="s">
        <v>179</v>
      </c>
      <c r="G34" s="44">
        <v>44197</v>
      </c>
      <c r="H34" s="44">
        <v>44378</v>
      </c>
      <c r="I34" s="43">
        <v>45000</v>
      </c>
      <c r="J34" s="43">
        <v>0</v>
      </c>
      <c r="K34" s="43">
        <v>45000</v>
      </c>
      <c r="L34" s="43">
        <f t="shared" si="10"/>
        <v>1291.5</v>
      </c>
      <c r="M34" s="43">
        <v>1148.33</v>
      </c>
      <c r="N34" s="43">
        <f>I34*0.0304</f>
        <v>1368</v>
      </c>
      <c r="O34" s="43">
        <v>0</v>
      </c>
      <c r="P34" s="43">
        <f>L34+M34+N34+O34</f>
        <v>3807.83</v>
      </c>
      <c r="Q34" s="42">
        <f>I34-P34</f>
        <v>41192.17</v>
      </c>
    </row>
    <row r="35" spans="2:17" ht="38.25" customHeight="1" x14ac:dyDescent="0.2">
      <c r="B35" s="47">
        <f t="shared" si="4"/>
        <v>16</v>
      </c>
      <c r="C35" s="46" t="s">
        <v>214</v>
      </c>
      <c r="D35" s="46" t="s">
        <v>258</v>
      </c>
      <c r="E35" s="46" t="s">
        <v>237</v>
      </c>
      <c r="F35" s="45" t="s">
        <v>179</v>
      </c>
      <c r="G35" s="44">
        <v>44197</v>
      </c>
      <c r="H35" s="44">
        <v>44378</v>
      </c>
      <c r="I35" s="43">
        <v>150000</v>
      </c>
      <c r="J35" s="43">
        <v>0</v>
      </c>
      <c r="K35" s="43">
        <v>150000</v>
      </c>
      <c r="L35" s="43">
        <f t="shared" si="10"/>
        <v>4305</v>
      </c>
      <c r="M35" s="43">
        <v>23981.99</v>
      </c>
      <c r="N35" s="43">
        <v>4098.53</v>
      </c>
      <c r="O35" s="43">
        <v>0</v>
      </c>
      <c r="P35" s="43">
        <f>L35+M35+N35+O35</f>
        <v>32385.52</v>
      </c>
      <c r="Q35" s="42">
        <f>I35-P35</f>
        <v>117614.48</v>
      </c>
    </row>
    <row r="36" spans="2:17" ht="38.25" customHeight="1" x14ac:dyDescent="0.2">
      <c r="B36" s="47">
        <f t="shared" si="4"/>
        <v>17</v>
      </c>
      <c r="C36" s="46" t="s">
        <v>226</v>
      </c>
      <c r="D36" s="46" t="s">
        <v>264</v>
      </c>
      <c r="E36" s="46" t="s">
        <v>8</v>
      </c>
      <c r="F36" s="45" t="s">
        <v>179</v>
      </c>
      <c r="G36" s="44">
        <v>44197</v>
      </c>
      <c r="H36" s="44">
        <v>44378</v>
      </c>
      <c r="I36" s="43">
        <v>45000</v>
      </c>
      <c r="J36" s="43">
        <v>0</v>
      </c>
      <c r="K36" s="43">
        <v>45000</v>
      </c>
      <c r="L36" s="43">
        <f t="shared" si="10"/>
        <v>1291.5</v>
      </c>
      <c r="M36" s="43">
        <v>1148.33</v>
      </c>
      <c r="N36" s="43">
        <f t="shared" si="1"/>
        <v>1368</v>
      </c>
      <c r="O36" s="43">
        <v>0</v>
      </c>
      <c r="P36" s="43">
        <f t="shared" si="8"/>
        <v>3807.83</v>
      </c>
      <c r="Q36" s="42">
        <f t="shared" si="9"/>
        <v>41192.17</v>
      </c>
    </row>
    <row r="37" spans="2:17" ht="38.25" customHeight="1" x14ac:dyDescent="0.2">
      <c r="B37" s="47">
        <f t="shared" si="4"/>
        <v>18</v>
      </c>
      <c r="C37" s="46" t="s">
        <v>229</v>
      </c>
      <c r="D37" s="46" t="s">
        <v>262</v>
      </c>
      <c r="E37" s="46" t="s">
        <v>76</v>
      </c>
      <c r="F37" s="45" t="s">
        <v>179</v>
      </c>
      <c r="G37" s="44">
        <v>44197</v>
      </c>
      <c r="H37" s="44">
        <v>44378</v>
      </c>
      <c r="I37" s="43">
        <v>80000</v>
      </c>
      <c r="J37" s="43">
        <v>0</v>
      </c>
      <c r="K37" s="43">
        <v>80000</v>
      </c>
      <c r="L37" s="43">
        <f t="shared" si="10"/>
        <v>2296</v>
      </c>
      <c r="M37" s="43">
        <v>7400.87</v>
      </c>
      <c r="N37" s="43">
        <f t="shared" si="1"/>
        <v>2432</v>
      </c>
      <c r="O37" s="43">
        <v>0</v>
      </c>
      <c r="P37" s="43">
        <f t="shared" si="8"/>
        <v>12128.869999999999</v>
      </c>
      <c r="Q37" s="42">
        <f t="shared" si="9"/>
        <v>67871.13</v>
      </c>
    </row>
    <row r="38" spans="2:17" ht="38.25" customHeight="1" x14ac:dyDescent="0.2">
      <c r="B38" s="47">
        <f t="shared" si="4"/>
        <v>19</v>
      </c>
      <c r="C38" s="46" t="s">
        <v>230</v>
      </c>
      <c r="D38" s="46" t="s">
        <v>263</v>
      </c>
      <c r="E38" s="46" t="s">
        <v>231</v>
      </c>
      <c r="F38" s="45" t="s">
        <v>179</v>
      </c>
      <c r="G38" s="44">
        <v>44197</v>
      </c>
      <c r="H38" s="44">
        <v>44378</v>
      </c>
      <c r="I38" s="43">
        <v>45000</v>
      </c>
      <c r="J38" s="43">
        <v>0</v>
      </c>
      <c r="K38" s="43">
        <v>45000</v>
      </c>
      <c r="L38" s="43">
        <f t="shared" si="10"/>
        <v>1291.5</v>
      </c>
      <c r="M38" s="43">
        <v>1148.33</v>
      </c>
      <c r="N38" s="43">
        <f t="shared" si="1"/>
        <v>1368</v>
      </c>
      <c r="O38" s="43">
        <v>0</v>
      </c>
      <c r="P38" s="43">
        <f t="shared" si="8"/>
        <v>3807.83</v>
      </c>
      <c r="Q38" s="42">
        <f t="shared" si="9"/>
        <v>41192.17</v>
      </c>
    </row>
    <row r="39" spans="2:17" ht="38.25" customHeight="1" x14ac:dyDescent="0.2">
      <c r="B39" s="47">
        <f t="shared" si="4"/>
        <v>20</v>
      </c>
      <c r="C39" s="46" t="s">
        <v>232</v>
      </c>
      <c r="D39" s="46" t="s">
        <v>263</v>
      </c>
      <c r="E39" s="46" t="s">
        <v>233</v>
      </c>
      <c r="F39" s="45" t="s">
        <v>179</v>
      </c>
      <c r="G39" s="44">
        <v>44197</v>
      </c>
      <c r="H39" s="44">
        <v>44378</v>
      </c>
      <c r="I39" s="43">
        <v>40000</v>
      </c>
      <c r="J39" s="43">
        <v>0</v>
      </c>
      <c r="K39" s="43">
        <v>40000</v>
      </c>
      <c r="L39" s="43">
        <f t="shared" si="10"/>
        <v>1148</v>
      </c>
      <c r="M39" s="43">
        <v>442.65</v>
      </c>
      <c r="N39" s="43">
        <f t="shared" si="1"/>
        <v>1216</v>
      </c>
      <c r="O39" s="43">
        <v>0</v>
      </c>
      <c r="P39" s="43">
        <f t="shared" si="8"/>
        <v>2806.65</v>
      </c>
      <c r="Q39" s="42">
        <f t="shared" si="9"/>
        <v>37193.35</v>
      </c>
    </row>
    <row r="40" spans="2:17" ht="38.25" customHeight="1" x14ac:dyDescent="0.2">
      <c r="B40" s="47">
        <f t="shared" si="4"/>
        <v>21</v>
      </c>
      <c r="C40" s="46" t="s">
        <v>197</v>
      </c>
      <c r="D40" s="46" t="s">
        <v>261</v>
      </c>
      <c r="E40" s="46" t="s">
        <v>198</v>
      </c>
      <c r="F40" s="45" t="s">
        <v>179</v>
      </c>
      <c r="G40" s="44">
        <v>44197</v>
      </c>
      <c r="H40" s="44">
        <v>44378</v>
      </c>
      <c r="I40" s="43">
        <v>45000</v>
      </c>
      <c r="J40" s="43">
        <v>0</v>
      </c>
      <c r="K40" s="43">
        <v>45000</v>
      </c>
      <c r="L40" s="43">
        <f t="shared" si="7"/>
        <v>1291.5</v>
      </c>
      <c r="M40" s="43">
        <v>1148.33</v>
      </c>
      <c r="N40" s="43">
        <f t="shared" si="1"/>
        <v>1368</v>
      </c>
      <c r="O40" s="43">
        <v>0</v>
      </c>
      <c r="P40" s="43">
        <f t="shared" si="8"/>
        <v>3807.83</v>
      </c>
      <c r="Q40" s="42">
        <f t="shared" si="9"/>
        <v>41192.17</v>
      </c>
    </row>
    <row r="41" spans="2:17" ht="38.25" customHeight="1" x14ac:dyDescent="0.2">
      <c r="B41" s="47">
        <f t="shared" si="4"/>
        <v>22</v>
      </c>
      <c r="C41" s="46" t="s">
        <v>199</v>
      </c>
      <c r="D41" s="46" t="s">
        <v>261</v>
      </c>
      <c r="E41" s="46" t="s">
        <v>200</v>
      </c>
      <c r="F41" s="45" t="s">
        <v>179</v>
      </c>
      <c r="G41" s="44">
        <v>44197</v>
      </c>
      <c r="H41" s="44">
        <v>44378</v>
      </c>
      <c r="I41" s="43">
        <v>110000</v>
      </c>
      <c r="J41" s="43">
        <v>0</v>
      </c>
      <c r="K41" s="43">
        <v>110000</v>
      </c>
      <c r="L41" s="43">
        <f t="shared" si="7"/>
        <v>3157</v>
      </c>
      <c r="M41" s="43">
        <v>14457.62</v>
      </c>
      <c r="N41" s="43">
        <f t="shared" si="1"/>
        <v>3344</v>
      </c>
      <c r="O41" s="43">
        <v>0</v>
      </c>
      <c r="P41" s="43">
        <f t="shared" si="8"/>
        <v>20958.620000000003</v>
      </c>
      <c r="Q41" s="42">
        <f t="shared" si="9"/>
        <v>89041.38</v>
      </c>
    </row>
    <row r="42" spans="2:17" ht="38.25" customHeight="1" x14ac:dyDescent="0.2">
      <c r="B42" s="47">
        <f t="shared" si="4"/>
        <v>23</v>
      </c>
      <c r="C42" s="46" t="s">
        <v>182</v>
      </c>
      <c r="D42" s="46" t="s">
        <v>292</v>
      </c>
      <c r="E42" s="46" t="s">
        <v>294</v>
      </c>
      <c r="F42" s="45" t="s">
        <v>179</v>
      </c>
      <c r="G42" s="44">
        <v>44197</v>
      </c>
      <c r="H42" s="44">
        <v>44378</v>
      </c>
      <c r="I42" s="43">
        <v>45000</v>
      </c>
      <c r="J42" s="43">
        <v>0</v>
      </c>
      <c r="K42" s="43">
        <v>45000</v>
      </c>
      <c r="L42" s="43">
        <f t="shared" si="7"/>
        <v>1291.5</v>
      </c>
      <c r="M42" s="43">
        <v>1148.33</v>
      </c>
      <c r="N42" s="43">
        <f t="shared" si="1"/>
        <v>1368</v>
      </c>
      <c r="O42" s="43">
        <v>0</v>
      </c>
      <c r="P42" s="43">
        <f t="shared" ref="P42:P49" si="11">L42+M42+N42+O42</f>
        <v>3807.83</v>
      </c>
      <c r="Q42" s="42">
        <f t="shared" ref="Q42:Q49" si="12">I42-P42</f>
        <v>41192.17</v>
      </c>
    </row>
    <row r="43" spans="2:17" ht="38.25" customHeight="1" x14ac:dyDescent="0.2">
      <c r="B43" s="47">
        <f t="shared" si="4"/>
        <v>24</v>
      </c>
      <c r="C43" s="46" t="s">
        <v>202</v>
      </c>
      <c r="D43" s="46" t="s">
        <v>261</v>
      </c>
      <c r="E43" s="46" t="s">
        <v>235</v>
      </c>
      <c r="F43" s="45" t="s">
        <v>179</v>
      </c>
      <c r="G43" s="44">
        <v>44197</v>
      </c>
      <c r="H43" s="44">
        <v>44378</v>
      </c>
      <c r="I43" s="43">
        <v>150000</v>
      </c>
      <c r="J43" s="43">
        <v>0</v>
      </c>
      <c r="K43" s="43">
        <v>150000</v>
      </c>
      <c r="L43" s="43">
        <f t="shared" si="7"/>
        <v>4305</v>
      </c>
      <c r="M43" s="43">
        <v>23981.99</v>
      </c>
      <c r="N43" s="43">
        <v>4098.53</v>
      </c>
      <c r="O43" s="43">
        <v>0</v>
      </c>
      <c r="P43" s="43">
        <f t="shared" si="11"/>
        <v>32385.52</v>
      </c>
      <c r="Q43" s="42">
        <f t="shared" si="12"/>
        <v>117614.48</v>
      </c>
    </row>
    <row r="44" spans="2:17" ht="38.25" customHeight="1" x14ac:dyDescent="0.2">
      <c r="B44" s="47">
        <f t="shared" si="4"/>
        <v>25</v>
      </c>
      <c r="C44" s="46" t="s">
        <v>215</v>
      </c>
      <c r="D44" s="46" t="s">
        <v>248</v>
      </c>
      <c r="E44" s="46" t="s">
        <v>161</v>
      </c>
      <c r="F44" s="45" t="s">
        <v>179</v>
      </c>
      <c r="G44" s="44">
        <v>44197</v>
      </c>
      <c r="H44" s="44">
        <v>44378</v>
      </c>
      <c r="I44" s="43">
        <v>70000</v>
      </c>
      <c r="J44" s="43">
        <v>0</v>
      </c>
      <c r="K44" s="43">
        <v>70000</v>
      </c>
      <c r="L44" s="43">
        <f t="shared" si="7"/>
        <v>2009</v>
      </c>
      <c r="M44" s="43">
        <v>5368.48</v>
      </c>
      <c r="N44" s="43">
        <f>K44*0.0304</f>
        <v>2128</v>
      </c>
      <c r="O44" s="43">
        <v>0</v>
      </c>
      <c r="P44" s="43">
        <f t="shared" si="11"/>
        <v>9505.48</v>
      </c>
      <c r="Q44" s="42">
        <f t="shared" si="12"/>
        <v>60494.520000000004</v>
      </c>
    </row>
    <row r="45" spans="2:17" ht="38.25" customHeight="1" x14ac:dyDescent="0.2">
      <c r="B45" s="47">
        <f t="shared" si="4"/>
        <v>26</v>
      </c>
      <c r="C45" s="46" t="s">
        <v>216</v>
      </c>
      <c r="D45" s="46" t="s">
        <v>292</v>
      </c>
      <c r="E45" s="46" t="s">
        <v>294</v>
      </c>
      <c r="F45" s="45" t="s">
        <v>179</v>
      </c>
      <c r="G45" s="44">
        <v>44197</v>
      </c>
      <c r="H45" s="44">
        <v>44378</v>
      </c>
      <c r="I45" s="43">
        <v>45000</v>
      </c>
      <c r="J45" s="43">
        <v>0</v>
      </c>
      <c r="K45" s="43">
        <v>45000</v>
      </c>
      <c r="L45" s="43">
        <f t="shared" si="7"/>
        <v>1291.5</v>
      </c>
      <c r="M45" s="43">
        <v>1148.33</v>
      </c>
      <c r="N45" s="43">
        <f>K45*0.0304</f>
        <v>1368</v>
      </c>
      <c r="O45" s="43">
        <v>0</v>
      </c>
      <c r="P45" s="43">
        <f t="shared" si="11"/>
        <v>3807.83</v>
      </c>
      <c r="Q45" s="42">
        <f t="shared" si="12"/>
        <v>41192.17</v>
      </c>
    </row>
    <row r="46" spans="2:17" ht="38.25" customHeight="1" x14ac:dyDescent="0.2">
      <c r="B46" s="47">
        <f t="shared" si="4"/>
        <v>27</v>
      </c>
      <c r="C46" s="46" t="s">
        <v>217</v>
      </c>
      <c r="D46" s="46" t="s">
        <v>261</v>
      </c>
      <c r="E46" s="46" t="s">
        <v>218</v>
      </c>
      <c r="F46" s="45" t="s">
        <v>179</v>
      </c>
      <c r="G46" s="44">
        <v>44197</v>
      </c>
      <c r="H46" s="44">
        <v>44378</v>
      </c>
      <c r="I46" s="43">
        <v>45000</v>
      </c>
      <c r="J46" s="43">
        <v>0</v>
      </c>
      <c r="K46" s="43">
        <v>45000</v>
      </c>
      <c r="L46" s="43">
        <f t="shared" si="7"/>
        <v>1291.5</v>
      </c>
      <c r="M46" s="43">
        <v>1148.33</v>
      </c>
      <c r="N46" s="43">
        <f t="shared" ref="N46:N49" si="13">K46*0.0304</f>
        <v>1368</v>
      </c>
      <c r="O46" s="43">
        <v>0</v>
      </c>
      <c r="P46" s="43">
        <f t="shared" si="11"/>
        <v>3807.83</v>
      </c>
      <c r="Q46" s="42">
        <f t="shared" si="12"/>
        <v>41192.17</v>
      </c>
    </row>
    <row r="47" spans="2:17" ht="38.25" customHeight="1" x14ac:dyDescent="0.2">
      <c r="B47" s="47">
        <f t="shared" si="4"/>
        <v>28</v>
      </c>
      <c r="C47" s="46" t="s">
        <v>219</v>
      </c>
      <c r="D47" s="46" t="s">
        <v>261</v>
      </c>
      <c r="E47" s="46" t="s">
        <v>218</v>
      </c>
      <c r="F47" s="45" t="s">
        <v>179</v>
      </c>
      <c r="G47" s="44">
        <v>44197</v>
      </c>
      <c r="H47" s="44">
        <v>44378</v>
      </c>
      <c r="I47" s="43">
        <v>45000</v>
      </c>
      <c r="J47" s="43">
        <v>0</v>
      </c>
      <c r="K47" s="43">
        <v>45000</v>
      </c>
      <c r="L47" s="43">
        <f t="shared" si="7"/>
        <v>1291.5</v>
      </c>
      <c r="M47" s="43">
        <v>1148.33</v>
      </c>
      <c r="N47" s="43">
        <f t="shared" si="13"/>
        <v>1368</v>
      </c>
      <c r="O47" s="43">
        <v>0</v>
      </c>
      <c r="P47" s="43">
        <f t="shared" si="11"/>
        <v>3807.83</v>
      </c>
      <c r="Q47" s="42">
        <f t="shared" si="12"/>
        <v>41192.17</v>
      </c>
    </row>
    <row r="48" spans="2:17" ht="38.25" customHeight="1" x14ac:dyDescent="0.2">
      <c r="B48" s="47">
        <f t="shared" si="4"/>
        <v>29</v>
      </c>
      <c r="C48" s="46" t="s">
        <v>234</v>
      </c>
      <c r="D48" s="46" t="s">
        <v>292</v>
      </c>
      <c r="E48" s="46" t="s">
        <v>244</v>
      </c>
      <c r="F48" s="45" t="s">
        <v>179</v>
      </c>
      <c r="G48" s="44">
        <v>44197</v>
      </c>
      <c r="H48" s="44">
        <v>44378</v>
      </c>
      <c r="I48" s="43">
        <v>150000</v>
      </c>
      <c r="J48" s="43">
        <v>0</v>
      </c>
      <c r="K48" s="43">
        <v>150000</v>
      </c>
      <c r="L48" s="43">
        <f t="shared" si="7"/>
        <v>4305</v>
      </c>
      <c r="M48" s="43">
        <v>23981.99</v>
      </c>
      <c r="N48" s="43">
        <v>4098.53</v>
      </c>
      <c r="O48" s="43">
        <v>0</v>
      </c>
      <c r="P48" s="43">
        <f t="shared" si="11"/>
        <v>32385.52</v>
      </c>
      <c r="Q48" s="42">
        <f t="shared" si="12"/>
        <v>117614.48</v>
      </c>
    </row>
    <row r="49" spans="2:17" ht="38.25" customHeight="1" x14ac:dyDescent="0.2">
      <c r="B49" s="47">
        <f t="shared" si="4"/>
        <v>30</v>
      </c>
      <c r="C49" s="46" t="s">
        <v>236</v>
      </c>
      <c r="D49" s="46" t="s">
        <v>292</v>
      </c>
      <c r="E49" s="46" t="s">
        <v>294</v>
      </c>
      <c r="F49" s="45" t="s">
        <v>179</v>
      </c>
      <c r="G49" s="44">
        <v>44197</v>
      </c>
      <c r="H49" s="44">
        <v>44378</v>
      </c>
      <c r="I49" s="43">
        <v>45000</v>
      </c>
      <c r="J49" s="43">
        <v>0</v>
      </c>
      <c r="K49" s="43">
        <v>45000</v>
      </c>
      <c r="L49" s="43">
        <f t="shared" si="7"/>
        <v>1291.5</v>
      </c>
      <c r="M49" s="43">
        <v>1148.33</v>
      </c>
      <c r="N49" s="43">
        <f t="shared" si="13"/>
        <v>1368</v>
      </c>
      <c r="O49" s="43">
        <v>0</v>
      </c>
      <c r="P49" s="43">
        <f t="shared" si="11"/>
        <v>3807.83</v>
      </c>
      <c r="Q49" s="42">
        <f t="shared" si="12"/>
        <v>41192.17</v>
      </c>
    </row>
    <row r="50" spans="2:17" ht="15.75" thickBot="1" x14ac:dyDescent="0.3">
      <c r="B50" s="90" t="s">
        <v>88</v>
      </c>
      <c r="C50" s="89"/>
      <c r="D50" s="89"/>
      <c r="E50" s="89"/>
      <c r="F50" s="89"/>
      <c r="G50" s="89"/>
      <c r="H50" s="89"/>
      <c r="I50" s="74">
        <f t="shared" ref="I50:Q50" si="14">SUM(I20:I49)</f>
        <v>2510000</v>
      </c>
      <c r="J50" s="74">
        <f t="shared" si="14"/>
        <v>0</v>
      </c>
      <c r="K50" s="74">
        <f t="shared" si="14"/>
        <v>2510000</v>
      </c>
      <c r="L50" s="74">
        <f t="shared" si="14"/>
        <v>72037</v>
      </c>
      <c r="M50" s="74">
        <f t="shared" si="14"/>
        <v>282213.43999999989</v>
      </c>
      <c r="N50" s="74">
        <f t="shared" si="14"/>
        <v>72150.76999999999</v>
      </c>
      <c r="O50" s="74">
        <f t="shared" si="14"/>
        <v>2380.2399999999998</v>
      </c>
      <c r="P50" s="74">
        <f t="shared" si="14"/>
        <v>428781.45000000013</v>
      </c>
      <c r="Q50" s="75">
        <f t="shared" si="14"/>
        <v>2081218.5499999993</v>
      </c>
    </row>
  </sheetData>
  <mergeCells count="5">
    <mergeCell ref="B50:H50"/>
    <mergeCell ref="B14:Q14"/>
    <mergeCell ref="B13:Q13"/>
    <mergeCell ref="B12:Q12"/>
    <mergeCell ref="B16:Q16"/>
  </mergeCells>
  <pageMargins left="0.25" right="0.25" top="0.75" bottom="0.75" header="0.3" footer="0.3"/>
  <pageSetup paperSize="9" scale="5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Nomina Fijos</vt:lpstr>
      <vt:lpstr>Nomina Personal Vigilancia</vt:lpstr>
      <vt:lpstr>Temporal Cargos de Carrera</vt:lpstr>
      <vt:lpstr>'Nomina Fijos'!Área_de_impresión</vt:lpstr>
      <vt:lpstr>'Nomina Fijos'!Títulos_a_imprimir</vt:lpstr>
      <vt:lpstr>'Nomina Personal Vigilancia'!Títulos_a_imprimir</vt:lpstr>
    </vt:vector>
  </TitlesOfParts>
  <Company>Investintech.com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A2E_Engine</dc:creator>
  <cp:lastModifiedBy>Yudy Espinosa</cp:lastModifiedBy>
  <cp:lastPrinted>2021-02-03T13:57:55Z</cp:lastPrinted>
  <dcterms:created xsi:type="dcterms:W3CDTF">2017-10-11T04:49:31Z</dcterms:created>
  <dcterms:modified xsi:type="dcterms:W3CDTF">2021-02-26T19:48:10Z</dcterms:modified>
</cp:coreProperties>
</file>