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geigob-my.sharepoint.com/personal/angela_comas_digeig_gob_do/Documents/Escritorio/Insumos Página Web/2021/Julio/"/>
    </mc:Choice>
  </mc:AlternateContent>
  <xr:revisionPtr revIDLastSave="1047" documentId="13_ncr:1_{A6906C2B-AD07-4FA8-9FDE-64991857B97D}" xr6:coauthVersionLast="47" xr6:coauthVersionMax="47" xr10:uidLastSave="{D603F160-6CFD-4218-AC47-48FBA6EC50E0}"/>
  <bookViews>
    <workbookView xWindow="-120" yWindow="-120" windowWidth="20730" windowHeight="11160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Fijos'!$A$9:$O$122</definedName>
    <definedName name="_xlnm._FilterDatabase" localSheetId="2" hidden="1">'Temporal Cargos de Carrera'!$B$18:$R$56</definedName>
    <definedName name="_xlnm.Print_Area" localSheetId="0">'Nomina Fijos'!$A$1:$O$128</definedName>
    <definedName name="_xlnm.Print_Area" localSheetId="3">'Suplencia Fijos'!$B$1:$P$33</definedName>
    <definedName name="_xlnm.Print_Titles" localSheetId="0">'Nomina Fijos'!$1:$9</definedName>
    <definedName name="_xlnm.Print_Titles" localSheetId="1">'Nomina Personal Vigilancia'!$1:$11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0" i="5" l="1"/>
  <c r="I120" i="5"/>
  <c r="K120" i="5"/>
  <c r="M120" i="5"/>
  <c r="G120" i="5"/>
  <c r="I15" i="13"/>
  <c r="J15" i="13"/>
  <c r="K15" i="13"/>
  <c r="L15" i="13"/>
  <c r="M15" i="13"/>
  <c r="N15" i="13"/>
  <c r="O15" i="13"/>
  <c r="P15" i="13"/>
  <c r="H15" i="13"/>
  <c r="K56" i="12"/>
  <c r="L56" i="12"/>
  <c r="M56" i="12"/>
  <c r="N56" i="12"/>
  <c r="O56" i="12"/>
  <c r="P56" i="12"/>
  <c r="Q56" i="12"/>
  <c r="R56" i="12"/>
  <c r="J56" i="12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B22" i="12"/>
  <c r="B23" i="12"/>
  <c r="B24" i="12"/>
  <c r="B25" i="12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21" i="12"/>
  <c r="M21" i="12"/>
  <c r="O21" i="12"/>
  <c r="O14" i="13"/>
  <c r="P14" i="13" s="1"/>
  <c r="O13" i="13"/>
  <c r="P13" i="13" s="1"/>
  <c r="M52" i="12"/>
  <c r="Q52" i="12" s="1"/>
  <c r="R52" i="12" s="1"/>
  <c r="M42" i="12"/>
  <c r="Q42" i="12" s="1"/>
  <c r="R42" i="12" s="1"/>
  <c r="Q21" i="12" l="1"/>
  <c r="R21" i="12" s="1"/>
  <c r="L92" i="5"/>
  <c r="J75" i="5"/>
  <c r="L75" i="5"/>
  <c r="J65" i="5"/>
  <c r="L65" i="5"/>
  <c r="J72" i="5"/>
  <c r="L72" i="5"/>
  <c r="L73" i="5"/>
  <c r="L93" i="5"/>
  <c r="J93" i="5"/>
  <c r="N75" i="5" l="1"/>
  <c r="O75" i="5" s="1"/>
  <c r="N72" i="5"/>
  <c r="O72" i="5" s="1"/>
  <c r="N65" i="5"/>
  <c r="O65" i="5" s="1"/>
  <c r="N93" i="5"/>
  <c r="O93" i="5" s="1"/>
  <c r="J62" i="5" l="1"/>
  <c r="L62" i="5"/>
  <c r="O40" i="12"/>
  <c r="M40" i="12"/>
  <c r="M20" i="11"/>
  <c r="N20" i="11"/>
  <c r="O20" i="11"/>
  <c r="L20" i="11"/>
  <c r="K20" i="11"/>
  <c r="J20" i="11"/>
  <c r="I20" i="11"/>
  <c r="H20" i="11"/>
  <c r="G20" i="11"/>
  <c r="J14" i="5"/>
  <c r="L14" i="5"/>
  <c r="J66" i="5"/>
  <c r="L66" i="5"/>
  <c r="L117" i="5"/>
  <c r="N62" i="5" l="1"/>
  <c r="O62" i="5" s="1"/>
  <c r="N14" i="5"/>
  <c r="O14" i="5" s="1"/>
  <c r="N66" i="5"/>
  <c r="O66" i="5" s="1"/>
  <c r="Q40" i="12"/>
  <c r="R40" i="12" s="1"/>
  <c r="O12" i="13"/>
  <c r="P12" i="13" s="1"/>
  <c r="O11" i="13"/>
  <c r="O49" i="12"/>
  <c r="M49" i="12"/>
  <c r="O48" i="12"/>
  <c r="M48" i="12"/>
  <c r="M30" i="12"/>
  <c r="O30" i="12"/>
  <c r="M37" i="12"/>
  <c r="O37" i="12"/>
  <c r="J101" i="5"/>
  <c r="L101" i="5"/>
  <c r="J113" i="5"/>
  <c r="L113" i="5"/>
  <c r="L118" i="5"/>
  <c r="J115" i="5"/>
  <c r="L115" i="5"/>
  <c r="J114" i="5"/>
  <c r="L114" i="5"/>
  <c r="J70" i="5"/>
  <c r="L70" i="5"/>
  <c r="J54" i="5"/>
  <c r="L54" i="5"/>
  <c r="J61" i="5"/>
  <c r="L61" i="5"/>
  <c r="J13" i="5"/>
  <c r="N13" i="5" s="1"/>
  <c r="O13" i="5" s="1"/>
  <c r="J105" i="5"/>
  <c r="L105" i="5"/>
  <c r="P11" i="13" l="1"/>
  <c r="Q48" i="12"/>
  <c r="R48" i="12" s="1"/>
  <c r="Q49" i="12"/>
  <c r="R49" i="12" s="1"/>
  <c r="Q37" i="12"/>
  <c r="R37" i="12" s="1"/>
  <c r="Q30" i="12"/>
  <c r="R30" i="12" s="1"/>
  <c r="N101" i="5"/>
  <c r="O101" i="5" s="1"/>
  <c r="N113" i="5"/>
  <c r="O113" i="5" s="1"/>
  <c r="N54" i="5"/>
  <c r="N115" i="5"/>
  <c r="O115" i="5" s="1"/>
  <c r="N61" i="5"/>
  <c r="O61" i="5" s="1"/>
  <c r="N114" i="5"/>
  <c r="O114" i="5" s="1"/>
  <c r="N70" i="5"/>
  <c r="O70" i="5" s="1"/>
  <c r="N105" i="5"/>
  <c r="O105" i="5" s="1"/>
  <c r="J52" i="5"/>
  <c r="L52" i="5"/>
  <c r="J43" i="5"/>
  <c r="L43" i="5"/>
  <c r="J44" i="5"/>
  <c r="L44" i="5"/>
  <c r="J45" i="5"/>
  <c r="L45" i="5"/>
  <c r="J46" i="5"/>
  <c r="L46" i="5"/>
  <c r="O54" i="5" l="1"/>
  <c r="N44" i="5"/>
  <c r="O44" i="5" s="1"/>
  <c r="N46" i="5"/>
  <c r="O46" i="5" s="1"/>
  <c r="N43" i="5"/>
  <c r="O43" i="5" s="1"/>
  <c r="N45" i="5"/>
  <c r="O45" i="5" s="1"/>
  <c r="N52" i="5"/>
  <c r="O52" i="5" s="1"/>
  <c r="O47" i="12"/>
  <c r="M47" i="12"/>
  <c r="M44" i="12"/>
  <c r="Q44" i="12" s="1"/>
  <c r="R44" i="12" s="1"/>
  <c r="M29" i="12"/>
  <c r="O29" i="12"/>
  <c r="M28" i="12"/>
  <c r="O28" i="12"/>
  <c r="M22" i="12"/>
  <c r="O22" i="12"/>
  <c r="M31" i="12"/>
  <c r="Q31" i="12" s="1"/>
  <c r="R31" i="12" s="1"/>
  <c r="M38" i="12"/>
  <c r="Q28" i="12" l="1"/>
  <c r="R28" i="12" s="1"/>
  <c r="Q29" i="12"/>
  <c r="R29" i="12" s="1"/>
  <c r="Q22" i="12"/>
  <c r="R22" i="12" s="1"/>
  <c r="Q47" i="12"/>
  <c r="R47" i="12" s="1"/>
  <c r="Q38" i="12"/>
  <c r="R38" i="12" s="1"/>
  <c r="J74" i="5"/>
  <c r="L74" i="5"/>
  <c r="N74" i="5" l="1"/>
  <c r="O74" i="5" s="1"/>
  <c r="J50" i="5"/>
  <c r="L50" i="5"/>
  <c r="J57" i="5"/>
  <c r="L57" i="5"/>
  <c r="J18" i="5"/>
  <c r="L18" i="5"/>
  <c r="J17" i="5"/>
  <c r="L17" i="5"/>
  <c r="N50" i="5" l="1"/>
  <c r="O50" i="5" s="1"/>
  <c r="N57" i="5"/>
  <c r="O57" i="5" s="1"/>
  <c r="N17" i="5"/>
  <c r="O17" i="5" s="1"/>
  <c r="N18" i="5"/>
  <c r="O18" i="5" s="1"/>
  <c r="O54" i="12"/>
  <c r="O53" i="12"/>
  <c r="M53" i="12"/>
  <c r="M54" i="12"/>
  <c r="O46" i="12"/>
  <c r="M46" i="12"/>
  <c r="O41" i="12"/>
  <c r="O45" i="12"/>
  <c r="M41" i="12"/>
  <c r="O25" i="12"/>
  <c r="M25" i="12"/>
  <c r="M23" i="12"/>
  <c r="Q23" i="12" s="1"/>
  <c r="R23" i="12" s="1"/>
  <c r="M39" i="12"/>
  <c r="O39" i="12"/>
  <c r="O26" i="12"/>
  <c r="M26" i="12"/>
  <c r="Q26" i="12" l="1"/>
  <c r="R26" i="12" s="1"/>
  <c r="Q54" i="12"/>
  <c r="R54" i="12" s="1"/>
  <c r="Q39" i="12"/>
  <c r="R39" i="12" s="1"/>
  <c r="Q53" i="12"/>
  <c r="R53" i="12" s="1"/>
  <c r="Q46" i="12"/>
  <c r="R46" i="12" s="1"/>
  <c r="Q41" i="12"/>
  <c r="R41" i="12" s="1"/>
  <c r="Q25" i="12"/>
  <c r="L87" i="5"/>
  <c r="J87" i="5"/>
  <c r="L21" i="5"/>
  <c r="J21" i="5"/>
  <c r="J26" i="5"/>
  <c r="L26" i="5"/>
  <c r="M50" i="12"/>
  <c r="Q50" i="12" s="1"/>
  <c r="R50" i="12" s="1"/>
  <c r="M45" i="12"/>
  <c r="M51" i="12"/>
  <c r="O55" i="12"/>
  <c r="O51" i="12"/>
  <c r="M55" i="12"/>
  <c r="M27" i="12"/>
  <c r="Q27" i="12" s="1"/>
  <c r="R27" i="12" s="1"/>
  <c r="O33" i="12"/>
  <c r="O32" i="12"/>
  <c r="O20" i="12"/>
  <c r="M33" i="12"/>
  <c r="M32" i="12"/>
  <c r="M24" i="12"/>
  <c r="Q24" i="12" s="1"/>
  <c r="R24" i="12" s="1"/>
  <c r="O43" i="12"/>
  <c r="O34" i="12"/>
  <c r="O36" i="12"/>
  <c r="M43" i="12"/>
  <c r="M34" i="12"/>
  <c r="M36" i="12"/>
  <c r="M20" i="12"/>
  <c r="R25" i="12" l="1"/>
  <c r="Q20" i="12"/>
  <c r="R20" i="12" s="1"/>
  <c r="N87" i="5"/>
  <c r="O87" i="5" s="1"/>
  <c r="N21" i="5"/>
  <c r="N26" i="5"/>
  <c r="O26" i="5" s="1"/>
  <c r="Q32" i="12"/>
  <c r="Q55" i="12"/>
  <c r="R55" i="12" s="1"/>
  <c r="Q51" i="12"/>
  <c r="R51" i="12" s="1"/>
  <c r="Q33" i="12"/>
  <c r="R33" i="12" s="1"/>
  <c r="Q43" i="12"/>
  <c r="Q36" i="12"/>
  <c r="R36" i="12" s="1"/>
  <c r="Q34" i="12"/>
  <c r="R34" i="12" s="1"/>
  <c r="Q45" i="12"/>
  <c r="R45" i="12" s="1"/>
  <c r="M35" i="12"/>
  <c r="Q35" i="12" s="1"/>
  <c r="R35" i="12" s="1"/>
  <c r="M19" i="12"/>
  <c r="Q19" i="12" s="1"/>
  <c r="R19" i="12" s="1"/>
  <c r="R32" i="12" l="1"/>
  <c r="O21" i="5"/>
  <c r="R43" i="12"/>
  <c r="J35" i="5"/>
  <c r="L41" i="5"/>
  <c r="L35" i="5"/>
  <c r="J41" i="5"/>
  <c r="L11" i="5"/>
  <c r="L12" i="5"/>
  <c r="L20" i="5"/>
  <c r="J10" i="5"/>
  <c r="J11" i="5"/>
  <c r="J12" i="5"/>
  <c r="J20" i="5"/>
  <c r="N10" i="5" l="1"/>
  <c r="N35" i="5"/>
  <c r="O35" i="5" s="1"/>
  <c r="N41" i="5"/>
  <c r="O41" i="5" s="1"/>
  <c r="N12" i="5"/>
  <c r="O12" i="5" s="1"/>
  <c r="N20" i="5"/>
  <c r="O20" i="5" s="1"/>
  <c r="N11" i="5"/>
  <c r="O11" i="5" s="1"/>
  <c r="O10" i="5" l="1"/>
  <c r="J100" i="5"/>
  <c r="N100" i="5" s="1"/>
  <c r="O100" i="5" s="1"/>
  <c r="J73" i="5"/>
  <c r="N73" i="5" l="1"/>
  <c r="L30" i="5"/>
  <c r="O73" i="5" l="1"/>
  <c r="J19" i="5"/>
  <c r="N19" i="5" l="1"/>
  <c r="O19" i="5" l="1"/>
  <c r="L104" i="5"/>
  <c r="J108" i="5" l="1"/>
  <c r="L108" i="5"/>
  <c r="N108" i="5" l="1"/>
  <c r="O108" i="5" s="1"/>
  <c r="L15" i="5" l="1"/>
  <c r="L16" i="5"/>
  <c r="L102" i="5"/>
  <c r="L89" i="5"/>
  <c r="L91" i="5"/>
  <c r="L99" i="5"/>
  <c r="L83" i="5"/>
  <c r="L94" i="5"/>
  <c r="L95" i="5"/>
  <c r="L96" i="5"/>
  <c r="L98" i="5"/>
  <c r="L90" i="5"/>
  <c r="L28" i="5"/>
  <c r="L86" i="5"/>
  <c r="L80" i="5"/>
  <c r="L82" i="5"/>
  <c r="L84" i="5"/>
  <c r="L76" i="5"/>
  <c r="L97" i="5"/>
  <c r="L85" i="5"/>
  <c r="L79" i="5"/>
  <c r="L77" i="5"/>
  <c r="L81" i="5"/>
  <c r="L103" i="5"/>
  <c r="L47" i="5"/>
  <c r="L22" i="5"/>
  <c r="L56" i="5"/>
  <c r="L48" i="5"/>
  <c r="L53" i="5"/>
  <c r="L49" i="5"/>
  <c r="L71" i="5"/>
  <c r="L60" i="5"/>
  <c r="L63" i="5"/>
  <c r="L69" i="5"/>
  <c r="L55" i="5"/>
  <c r="L64" i="5"/>
  <c r="L67" i="5"/>
  <c r="L68" i="5"/>
  <c r="L58" i="5"/>
  <c r="L59" i="5"/>
  <c r="L27" i="5"/>
  <c r="L24" i="5"/>
  <c r="L78" i="5"/>
  <c r="L23" i="5"/>
  <c r="L25" i="5"/>
  <c r="L38" i="5"/>
  <c r="L39" i="5"/>
  <c r="L36" i="5"/>
  <c r="L37" i="5"/>
  <c r="L40" i="5"/>
  <c r="L42" i="5"/>
  <c r="L33" i="5"/>
  <c r="L32" i="5"/>
  <c r="L34" i="5"/>
  <c r="L29" i="5"/>
  <c r="L31" i="5"/>
  <c r="L51" i="5"/>
  <c r="L110" i="5"/>
  <c r="L112" i="5"/>
  <c r="L111" i="5"/>
  <c r="L107" i="5"/>
  <c r="L109" i="5"/>
  <c r="J15" i="5"/>
  <c r="J16" i="5"/>
  <c r="J102" i="5"/>
  <c r="J92" i="5"/>
  <c r="J89" i="5"/>
  <c r="J91" i="5"/>
  <c r="J99" i="5"/>
  <c r="J83" i="5"/>
  <c r="J94" i="5"/>
  <c r="J95" i="5"/>
  <c r="J96" i="5"/>
  <c r="J98" i="5"/>
  <c r="J90" i="5"/>
  <c r="J28" i="5"/>
  <c r="J86" i="5"/>
  <c r="J80" i="5"/>
  <c r="J30" i="5"/>
  <c r="J82" i="5"/>
  <c r="J84" i="5"/>
  <c r="J76" i="5"/>
  <c r="J97" i="5"/>
  <c r="J85" i="5"/>
  <c r="J79" i="5"/>
  <c r="J77" i="5"/>
  <c r="J81" i="5"/>
  <c r="J103" i="5"/>
  <c r="J104" i="5"/>
  <c r="J47" i="5"/>
  <c r="J22" i="5"/>
  <c r="J56" i="5"/>
  <c r="J48" i="5"/>
  <c r="J53" i="5"/>
  <c r="J49" i="5"/>
  <c r="J71" i="5"/>
  <c r="J60" i="5"/>
  <c r="J63" i="5"/>
  <c r="J69" i="5"/>
  <c r="J55" i="5"/>
  <c r="J64" i="5"/>
  <c r="J67" i="5"/>
  <c r="J68" i="5"/>
  <c r="J58" i="5"/>
  <c r="J59" i="5"/>
  <c r="J27" i="5"/>
  <c r="J24" i="5"/>
  <c r="J78" i="5"/>
  <c r="J23" i="5"/>
  <c r="J25" i="5"/>
  <c r="J38" i="5"/>
  <c r="J39" i="5"/>
  <c r="J36" i="5"/>
  <c r="J37" i="5"/>
  <c r="J40" i="5"/>
  <c r="J42" i="5"/>
  <c r="J33" i="5"/>
  <c r="J32" i="5"/>
  <c r="J34" i="5"/>
  <c r="J29" i="5"/>
  <c r="J88" i="5"/>
  <c r="J31" i="5"/>
  <c r="J51" i="5"/>
  <c r="J110" i="5"/>
  <c r="J112" i="5"/>
  <c r="J106" i="5"/>
  <c r="N106" i="5" s="1"/>
  <c r="J111" i="5"/>
  <c r="J107" i="5"/>
  <c r="J109" i="5"/>
  <c r="J120" i="5" l="1"/>
  <c r="L120" i="5"/>
  <c r="N31" i="5"/>
  <c r="O31" i="5" s="1"/>
  <c r="N109" i="5" l="1"/>
  <c r="O109" i="5" s="1"/>
  <c r="N42" i="5"/>
  <c r="O42" i="5" s="1"/>
  <c r="N28" i="5"/>
  <c r="O28" i="5" s="1"/>
  <c r="N90" i="5" l="1"/>
  <c r="O90" i="5" s="1"/>
  <c r="N80" i="5" l="1"/>
  <c r="O80" i="5" s="1"/>
  <c r="N49" i="5" l="1"/>
  <c r="O49" i="5" s="1"/>
  <c r="N37" i="5"/>
  <c r="O37" i="5" s="1"/>
  <c r="N40" i="5"/>
  <c r="O40" i="5" s="1"/>
  <c r="N78" i="5"/>
  <c r="O78" i="5" s="1"/>
  <c r="N29" i="5" l="1"/>
  <c r="O29" i="5" s="1"/>
  <c r="N59" i="5" l="1"/>
  <c r="O59" i="5" s="1"/>
  <c r="N68" i="5"/>
  <c r="O68" i="5" s="1"/>
  <c r="N67" i="5"/>
  <c r="O67" i="5" s="1"/>
  <c r="N16" i="5" l="1"/>
  <c r="O16" i="5" s="1"/>
  <c r="N15" i="5" l="1"/>
  <c r="N102" i="5"/>
  <c r="O102" i="5" s="1"/>
  <c r="O116" i="5"/>
  <c r="N92" i="5"/>
  <c r="N89" i="5"/>
  <c r="O89" i="5" s="1"/>
  <c r="N91" i="5"/>
  <c r="O91" i="5" s="1"/>
  <c r="N99" i="5"/>
  <c r="O99" i="5" s="1"/>
  <c r="N83" i="5"/>
  <c r="O83" i="5" s="1"/>
  <c r="N94" i="5"/>
  <c r="O94" i="5" s="1"/>
  <c r="N95" i="5"/>
  <c r="O95" i="5" s="1"/>
  <c r="N96" i="5"/>
  <c r="O96" i="5" s="1"/>
  <c r="N98" i="5"/>
  <c r="O98" i="5" s="1"/>
  <c r="N86" i="5"/>
  <c r="O86" i="5" s="1"/>
  <c r="N30" i="5"/>
  <c r="O30" i="5" s="1"/>
  <c r="N82" i="5"/>
  <c r="O82" i="5" s="1"/>
  <c r="N84" i="5"/>
  <c r="O84" i="5" s="1"/>
  <c r="N76" i="5"/>
  <c r="O76" i="5" s="1"/>
  <c r="N97" i="5"/>
  <c r="O97" i="5" s="1"/>
  <c r="N85" i="5"/>
  <c r="O85" i="5" s="1"/>
  <c r="N79" i="5"/>
  <c r="O79" i="5" s="1"/>
  <c r="N77" i="5"/>
  <c r="O77" i="5" s="1"/>
  <c r="N81" i="5"/>
  <c r="O81" i="5" s="1"/>
  <c r="N103" i="5"/>
  <c r="O103" i="5" s="1"/>
  <c r="N104" i="5"/>
  <c r="N47" i="5"/>
  <c r="O47" i="5" s="1"/>
  <c r="N22" i="5"/>
  <c r="O22" i="5" s="1"/>
  <c r="N56" i="5"/>
  <c r="O56" i="5" s="1"/>
  <c r="N48" i="5"/>
  <c r="O48" i="5" s="1"/>
  <c r="N53" i="5"/>
  <c r="O53" i="5" s="1"/>
  <c r="N71" i="5"/>
  <c r="O71" i="5" s="1"/>
  <c r="N60" i="5"/>
  <c r="O60" i="5" s="1"/>
  <c r="N63" i="5"/>
  <c r="O63" i="5" s="1"/>
  <c r="N69" i="5"/>
  <c r="O69" i="5" s="1"/>
  <c r="N55" i="5"/>
  <c r="O55" i="5" s="1"/>
  <c r="N64" i="5"/>
  <c r="O64" i="5" s="1"/>
  <c r="N58" i="5"/>
  <c r="O58" i="5" s="1"/>
  <c r="N27" i="5"/>
  <c r="O27" i="5" s="1"/>
  <c r="N24" i="5"/>
  <c r="O24" i="5" s="1"/>
  <c r="N23" i="5"/>
  <c r="O23" i="5" s="1"/>
  <c r="N25" i="5"/>
  <c r="O25" i="5" s="1"/>
  <c r="N38" i="5"/>
  <c r="O38" i="5" s="1"/>
  <c r="N39" i="5"/>
  <c r="O39" i="5" s="1"/>
  <c r="N36" i="5"/>
  <c r="O36" i="5" s="1"/>
  <c r="N33" i="5"/>
  <c r="O33" i="5" s="1"/>
  <c r="N32" i="5"/>
  <c r="O32" i="5" s="1"/>
  <c r="N34" i="5"/>
  <c r="O34" i="5" s="1"/>
  <c r="N88" i="5"/>
  <c r="O88" i="5" s="1"/>
  <c r="N51" i="5"/>
  <c r="O51" i="5" s="1"/>
  <c r="N110" i="5"/>
  <c r="O110" i="5" s="1"/>
  <c r="N112" i="5"/>
  <c r="O112" i="5" s="1"/>
  <c r="O106" i="5"/>
  <c r="N111" i="5"/>
  <c r="O111" i="5" s="1"/>
  <c r="N107" i="5"/>
  <c r="O107" i="5" s="1"/>
  <c r="N120" i="5" l="1"/>
  <c r="O104" i="5"/>
  <c r="O92" i="5"/>
  <c r="O15" i="5"/>
  <c r="O120" i="5" s="1"/>
</calcChain>
</file>

<file path=xl/sharedStrings.xml><?xml version="1.0" encoding="utf-8"?>
<sst xmlns="http://schemas.openxmlformats.org/spreadsheetml/2006/main" count="873" uniqueCount="302">
  <si>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</si>
  <si>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</si>
  <si>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</si>
  <si>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</si>
  <si>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</si>
  <si>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</si>
  <si>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</si>
  <si>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</si>
  <si>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</si>
  <si>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</si>
  <si>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</si>
  <si>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</si>
  <si>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</si>
  <si>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</si>
  <si>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</si>
  <si>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</si>
  <si>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</si>
  <si>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</si>
  <si>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</si>
  <si>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</si>
  <si>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</si>
  <si>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</si>
  <si>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</si>
  <si>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</si>
  <si>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</si>
  <si>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</si>
  <si>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</si>
  <si>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</si>
  <si>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</si>
  <si>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</si>
  <si>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SANTA JOSEFINA MARTINEZ JAVIER</t>
  </si>
  <si>
    <t>YURIKO ARIYAMA ARIYAMA</t>
  </si>
  <si>
    <t>ANALISTA PLANIFICACION</t>
  </si>
  <si>
    <t>ZOILA NURIS JAVIER DAVID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</si>
  <si>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</si>
  <si>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</si>
  <si>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</si>
  <si>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</si>
  <si>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</si>
  <si>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</si>
  <si>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</si>
  <si>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</si>
  <si>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</si>
  <si>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</si>
  <si>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</si>
  <si>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</si>
  <si>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</si>
  <si>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</si>
  <si>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</si>
  <si>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</si>
  <si>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</si>
  <si>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</si>
  <si>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</si>
  <si>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</si>
  <si>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</si>
  <si>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</si>
  <si>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</si>
  <si>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</si>
  <si>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</si>
  <si>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</si>
  <si>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</si>
  <si>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</si>
  <si>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</si>
  <si>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</si>
  <si>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</si>
  <si>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</si>
  <si>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</si>
  <si>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</si>
  <si>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</si>
  <si>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</si>
  <si>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</si>
  <si>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</si>
  <si>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</si>
  <si>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</si>
  <si>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</si>
  <si>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</si>
  <si>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>NETO</t>
  </si>
  <si>
    <t xml:space="preserve">TOTAL GENERAL 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</si>
  <si>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</si>
  <si>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</si>
  <si>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</si>
  <si>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</si>
  <si>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</si>
  <si>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</si>
  <si>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</si>
  <si>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</si>
  <si>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</si>
  <si>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</si>
  <si>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</si>
  <si>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</si>
  <si>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</si>
  <si>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</si>
  <si>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</si>
  <si>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</si>
  <si>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</si>
  <si>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</si>
  <si>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</si>
  <si>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PERIODO DE PRUEBA</t>
  </si>
  <si>
    <t>ANA LUISA FELIX FELIPE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</si>
  <si>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</si>
  <si>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</si>
  <si>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</si>
  <si>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</si>
  <si>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</si>
  <si>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</si>
  <si>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</si>
  <si>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</si>
  <si>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</si>
  <si>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</si>
  <si>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</si>
  <si>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BRUNILDA BRITO VILLA</t>
  </si>
  <si>
    <t>ESTELA MIGUELINA ABREU MOQUETE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</si>
  <si>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</si>
  <si>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</si>
  <si>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</si>
  <si>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</si>
  <si>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</si>
  <si>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</si>
  <si>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</si>
  <si>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</si>
  <si>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ELBA GABRIELA PICHARDO</t>
  </si>
  <si>
    <t>PARQUEADOR</t>
  </si>
  <si>
    <t>ISAEL ALBERTO VALDEZ LARA</t>
  </si>
  <si>
    <t>WEBMASTER</t>
  </si>
  <si>
    <t>SOPORTE TECNICO INFORMATICO</t>
  </si>
  <si>
    <t>ENC. DE SERVICIOS GENERALES</t>
  </si>
  <si>
    <t>NORVIA LORENA MARTINEZ FERNANDEZ</t>
  </si>
  <si>
    <t>ASESORA</t>
  </si>
  <si>
    <t>TEODORA CASTRO DE LA ROSA</t>
  </si>
  <si>
    <t>AUXILIAR DE ACCESO A LA INFORMACION</t>
  </si>
  <si>
    <t>SUPERVISOR DE MAYORDOMIA</t>
  </si>
  <si>
    <t>AUXILIAR DE TRANSPORTACION</t>
  </si>
  <si>
    <t>TECNICO DE RECURSOS HUMANOS</t>
  </si>
  <si>
    <t>KRISHNA RAFAEL GUZMAN</t>
  </si>
  <si>
    <t>JOVANNY MARCELO PEREZ TAVAREZ</t>
  </si>
  <si>
    <t>SANTIAGO DRULLARD DEOGRACIA</t>
  </si>
  <si>
    <t>CRISTINA ENCARNACION MATEO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</si>
  <si>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</si>
  <si>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</si>
  <si>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</si>
  <si>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</si>
  <si>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</si>
  <si>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</si>
  <si>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</si>
  <si>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</si>
  <si>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</si>
  <si>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</si>
  <si>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</si>
  <si>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</si>
  <si>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</si>
  <si>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</si>
  <si>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</si>
  <si>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</si>
  <si>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</si>
  <si>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</si>
  <si>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</si>
  <si>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</si>
  <si>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</si>
  <si>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</si>
  <si>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</si>
  <si>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</si>
  <si>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</si>
  <si>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</si>
  <si>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</si>
  <si>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</si>
  <si>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</si>
  <si>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</si>
  <si>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</si>
  <si>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</si>
  <si>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</si>
  <si>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</si>
  <si>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</si>
  <si>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</si>
  <si>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</si>
  <si>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</si>
  <si>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</si>
  <si>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</si>
  <si>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</si>
  <si>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</si>
  <si>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</si>
  <si>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</si>
  <si>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</si>
  <si>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</si>
  <si>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</si>
  <si>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</si>
  <si>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</si>
  <si>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</si>
  <si>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</si>
  <si>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ROSA ELBA CORDERO ESPAILLAT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</si>
  <si>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</si>
  <si>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</si>
  <si>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</si>
  <si>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</si>
  <si>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</si>
  <si>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</si>
  <si>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FRANCISCO LEONIDO PERALTA RODRIGUEZ</t>
  </si>
  <si>
    <t>EFREN TURBI GONZALEZ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</si>
  <si>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</si>
  <si>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</si>
  <si>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</si>
  <si>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</si>
  <si>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</si>
  <si>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</si>
  <si>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</si>
  <si>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</si>
  <si>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</si>
  <si>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</si>
  <si>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</si>
  <si>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</si>
  <si>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</si>
  <si>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</si>
  <si>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</si>
  <si>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</si>
  <si>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</si>
  <si>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DIRECCION ADMINISTRATIVA</t>
  </si>
  <si>
    <t>DIRECTOR ETICA E INTEGRIDAD GUBERNAMENTAL</t>
  </si>
  <si>
    <t>DIRECCION FINANCIERA</t>
  </si>
  <si>
    <t>DIRECCION</t>
  </si>
  <si>
    <t>MENSAJERO INTERNO</t>
  </si>
  <si>
    <t>JAN CARLOS GARCIA RAMIREZ</t>
  </si>
  <si>
    <t>GILDA MARIA RODRIGUEZ</t>
  </si>
  <si>
    <t>CARLOS JOSE GARCIA NINA</t>
  </si>
  <si>
    <t>ANGEL JUNIOR REYNOSO</t>
  </si>
  <si>
    <t>MARILEIMI MIRANDA RIJO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</si>
  <si>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</si>
  <si>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</si>
  <si>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</si>
  <si>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</si>
  <si>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</si>
  <si>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</si>
  <si>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</si>
  <si>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</si>
  <si>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</si>
  <si>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</si>
  <si>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</si>
  <si>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</si>
  <si>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</si>
  <si>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</si>
  <si>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</si>
  <si>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</si>
  <si>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</si>
  <si>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</si>
  <si>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</si>
  <si>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</si>
  <si>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</si>
  <si>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</si>
  <si>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</si>
  <si>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</si>
  <si>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</si>
  <si>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</si>
  <si>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</si>
  <si>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</si>
  <si>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</si>
  <si>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</si>
  <si>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</si>
  <si>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</si>
  <si>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</si>
  <si>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</si>
  <si>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</si>
  <si>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</si>
  <si>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</si>
  <si>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ROSA HAYDEE ROSARIO CORNIEL</t>
  </si>
  <si>
    <t>DIRECCION JURUDICA</t>
  </si>
  <si>
    <t>WANDER JOSUE PENA NAVARRO</t>
  </si>
  <si>
    <t>TECNICO DE CONTABILIDAD</t>
  </si>
  <si>
    <t>MARCOS MIGUEL LEONARDO TERRERO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</si>
  <si>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</si>
  <si>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</si>
  <si>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</si>
  <si>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GERARDO DE LOS SANTOS RODRIGUEZ</t>
  </si>
  <si>
    <t>DIOMEDES ALEJO GOMEZ</t>
  </si>
  <si>
    <t>YAJAIRA ENCARNACION DOMINGUEZ</t>
  </si>
  <si>
    <t>LUIS ECARVIN OGANDO AQUINO</t>
  </si>
  <si>
    <t>MARLYN RODRIGUEZ GOMEZ</t>
  </si>
  <si>
    <t>TECNICO ADMINISTRATIVO</t>
  </si>
  <si>
    <t>EVELIO PEREZ PEREZ</t>
  </si>
  <si>
    <t>HECTOR ANTONIO PAULINO VARGAS</t>
  </si>
  <si>
    <t>MENSAJERO MOTORIZADO</t>
  </si>
  <si>
    <t>KAROLIN MIGUELINA REYES SOCORRO</t>
  </si>
  <si>
    <t>CONCEPTO PAGO SUELDO 150-18 - TEMPORAL A PERSONAL FIJO EN CARGOS DE CARRERA CORRESPONDIENTE AL MES JUNIO 2021</t>
  </si>
  <si>
    <t>ASISTENTE</t>
  </si>
  <si>
    <t>AUXILIAR DE ALMACEN Y SUMINISTRO</t>
  </si>
  <si>
    <t>TECNICO EN COMPRAS</t>
  </si>
  <si>
    <t>TECNICO DE COMUNICACIONES</t>
  </si>
  <si>
    <t>ABOGADO I</t>
  </si>
  <si>
    <t>ASISTENTE EJECUTIVA DE DESPACHO</t>
  </si>
  <si>
    <t>ASESORA EN MATERIA DE MUNICIPALIDAD</t>
  </si>
  <si>
    <t>ASESORA EN MATERIA DE ARCHIVOS</t>
  </si>
  <si>
    <t>DIRECTOR DE INVESTIGACION Y SEGUIMIENTO DE DENUNCIAS</t>
  </si>
  <si>
    <t>ENCARGADA DEPARTAMENTO DE CAPACITACION</t>
  </si>
  <si>
    <t>CINDY MARIA REINOSO VALVERDE</t>
  </si>
  <si>
    <t>YASMIN DE LOS ANGELES PEGUERO PEGUERO</t>
  </si>
  <si>
    <t>ANALISTA DE CONFLICTOS DE INTERESES</t>
  </si>
  <si>
    <t>CONCEPTO PAGO SUELDO 000001 - FIJOS CORRESPONDIENTE AL MES JULIO 2021</t>
  </si>
  <si>
    <t>CONCEPTO PAGO SUELDO 000007 - PERSONAL DE VIGILANCIA CORRESPONDIENTE AL MES JULIO 2021</t>
  </si>
  <si>
    <t>CONCEPTO PAGO SUELDO 000018 - PERSONAL TEMPORAL EN CARGOS DE CARRERA CORRESPONDIENTE AL MES JULIO 2021</t>
  </si>
  <si>
    <t>GENERO</t>
  </si>
  <si>
    <t>FEMENINO</t>
  </si>
  <si>
    <t>MASCULINO</t>
  </si>
  <si>
    <t>ELIXANDRA ARVELO</t>
  </si>
  <si>
    <t>DIRECCION DE TECNOLOGIAS DE LA INFORMACION Y COMUNICACIÓN</t>
  </si>
  <si>
    <t>OFICINA REGIONAL DE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</si>
</sst>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0" fontId="8" fillId="2" borderId="9" xfId="0" applyNumberFormat="1" applyFont="1" applyFill="1" applyBorder="1" applyAlignment="1">
      <alignment horizontal="center" wrapText="1"/>
    </xf>
    <xf numFmtId="0" fontId="8" fillId="2" borderId="10" xfId="0" applyNumberFormat="1" applyFont="1" applyFill="1" applyBorder="1" applyAlignment="1">
      <alignment horizontal="center" wrapText="1"/>
    </xf>
    <xf numFmtId="0" fontId="3" fillId="2" borderId="10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1" fillId="0" borderId="0" xfId="0" applyFont="1"/>
    <xf numFmtId="0" fontId="0" fillId="3" borderId="13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14" fontId="5" fillId="3" borderId="12" xfId="0" applyNumberFormat="1" applyFont="1" applyFill="1" applyBorder="1" applyAlignment="1">
      <alignment horizontal="center" vertical="center" wrapText="1"/>
    </xf>
    <xf numFmtId="4" fontId="5" fillId="3" borderId="14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wrapText="1"/>
    </xf>
    <xf numFmtId="4" fontId="5" fillId="3" borderId="12" xfId="0" applyNumberFormat="1" applyFont="1" applyFill="1" applyBorder="1" applyAlignment="1">
      <alignment horizontal="center" wrapText="1"/>
    </xf>
    <xf numFmtId="2" fontId="5" fillId="3" borderId="12" xfId="0" applyNumberFormat="1" applyFont="1" applyFill="1" applyBorder="1" applyAlignment="1">
      <alignment horizontal="center" wrapText="1"/>
    </xf>
    <xf numFmtId="4" fontId="5" fillId="3" borderId="14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wrapText="1"/>
    </xf>
    <xf numFmtId="0" fontId="3" fillId="2" borderId="4" xfId="0" applyNumberFormat="1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4" fontId="11" fillId="2" borderId="8" xfId="0" applyNumberFormat="1" applyFont="1" applyFill="1" applyBorder="1" applyAlignment="1">
      <alignment horizontal="center"/>
    </xf>
    <xf numFmtId="0" fontId="5" fillId="0" borderId="12" xfId="0" applyFont="1" applyBorder="1" applyAlignment="1">
      <alignment horizontal="center" vertical="center" wrapText="1"/>
    </xf>
    <xf numFmtId="4" fontId="7" fillId="2" borderId="10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0" fontId="8" fillId="2" borderId="15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wrapText="1"/>
    </xf>
    <xf numFmtId="4" fontId="5" fillId="3" borderId="16" xfId="0" applyNumberFormat="1" applyFont="1" applyFill="1" applyBorder="1" applyAlignment="1">
      <alignment horizontal="center" vertical="center" wrapText="1"/>
    </xf>
    <xf numFmtId="0" fontId="5" fillId="3" borderId="12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5" fillId="3" borderId="18" xfId="0" applyFont="1" applyFill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14" fontId="5" fillId="3" borderId="18" xfId="0" applyNumberFormat="1" applyFont="1" applyFill="1" applyBorder="1" applyAlignment="1">
      <alignment horizontal="center" vertical="center" wrapText="1"/>
    </xf>
    <xf numFmtId="4" fontId="5" fillId="3" borderId="18" xfId="0" applyNumberFormat="1" applyFont="1" applyFill="1" applyBorder="1" applyAlignment="1">
      <alignment horizontal="center" vertical="center" wrapText="1"/>
    </xf>
    <xf numFmtId="4" fontId="5" fillId="3" borderId="19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5" fillId="3" borderId="18" xfId="0" applyFont="1" applyFill="1" applyBorder="1" applyAlignment="1">
      <alignment horizontal="center" vertical="center" wrapText="1"/>
    </xf>
    <xf numFmtId="2" fontId="5" fillId="3" borderId="18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 wrapText="1"/>
    </xf>
    <xf numFmtId="0" fontId="3" fillId="2" borderId="10" xfId="0" applyNumberFormat="1" applyFont="1" applyFill="1" applyBorder="1" applyAlignment="1">
      <alignment horizontal="center" vertical="center" wrapText="1"/>
    </xf>
    <xf numFmtId="0" fontId="3" fillId="2" borderId="11" xfId="0" applyNumberFormat="1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5" fillId="3" borderId="12" xfId="0" applyNumberFormat="1" applyFont="1" applyFill="1" applyBorder="1" applyAlignment="1">
      <alignment horizontal="center" vertical="center" wrapText="1"/>
    </xf>
    <xf numFmtId="2" fontId="5" fillId="3" borderId="12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wrapText="1"/>
    </xf>
    <xf numFmtId="4" fontId="6" fillId="2" borderId="10" xfId="0" applyNumberFormat="1" applyFont="1" applyFill="1" applyBorder="1" applyAlignment="1">
      <alignment horizontal="center" vertical="center"/>
    </xf>
    <xf numFmtId="4" fontId="6" fillId="2" borderId="11" xfId="0" applyNumberFormat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500063</xdr:colOff>
      <xdr:row>0</xdr:row>
      <xdr:rowOff>314666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1063" y="314666"/>
          <a:ext cx="9539749" cy="139303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637268</xdr:colOff>
      <xdr:row>0</xdr:row>
      <xdr:rowOff>231775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5732" y="231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20</xdr:row>
      <xdr:rowOff>190500</xdr:rowOff>
    </xdr:from>
    <xdr:to>
      <xdr:col>9</xdr:col>
      <xdr:colOff>213783</xdr:colOff>
      <xdr:row>27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828674</xdr:colOff>
      <xdr:row>3</xdr:row>
      <xdr:rowOff>39007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0612" y="53907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497910</xdr:colOff>
      <xdr:row>57</xdr:row>
      <xdr:rowOff>83344</xdr:rowOff>
    </xdr:from>
    <xdr:to>
      <xdr:col>10</xdr:col>
      <xdr:colOff>760866</xdr:colOff>
      <xdr:row>73</xdr:row>
      <xdr:rowOff>146844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580053" y="21800344"/>
          <a:ext cx="7393099" cy="2676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836612</xdr:colOff>
      <xdr:row>0</xdr:row>
      <xdr:rowOff>450850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4012" y="4508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16</xdr:row>
      <xdr:rowOff>47625</xdr:rowOff>
    </xdr:from>
    <xdr:to>
      <xdr:col>8</xdr:col>
      <xdr:colOff>149488</xdr:colOff>
      <xdr:row>30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92"/>
  <sheetViews>
    <sheetView tabSelected="1" zoomScale="80" zoomScaleNormal="80" zoomScaleSheetLayoutView="50" workbookViewId="0">
      <selection activeCell="D124" sqref="D124"/>
    </sheetView>
  </sheetViews>
  <sheetFormatPr baseColWidth="10" defaultColWidth="9.140625" defaultRowHeight="12.75" x14ac:dyDescent="0.2"/>
  <cols>
    <col min="1" max="1" width="5.28515625" style="29" customWidth="1"/>
    <col min="2" max="2" width="30.85546875" customWidth="1"/>
    <col min="3" max="3" width="29.140625" customWidth="1"/>
    <col min="4" max="4" width="48.28515625" bestFit="1" customWidth="1"/>
    <col min="5" max="5" width="25.7109375" style="4" bestFit="1" customWidth="1"/>
    <col min="6" max="6" width="14.7109375" style="4" customWidth="1"/>
    <col min="7" max="7" width="16.28515625" style="29" customWidth="1"/>
    <col min="8" max="8" width="13.28515625" style="29" customWidth="1"/>
    <col min="9" max="9" width="15.28515625" style="29" customWidth="1"/>
    <col min="10" max="14" width="13.28515625" style="29" customWidth="1"/>
    <col min="15" max="15" width="15.140625" style="29" customWidth="1"/>
  </cols>
  <sheetData>
    <row r="1" spans="1:17" ht="37.5" customHeight="1" x14ac:dyDescent="0.2"/>
    <row r="2" spans="1:17" ht="37.5" customHeight="1" x14ac:dyDescent="0.2"/>
    <row r="3" spans="1:17" ht="37.5" customHeight="1" x14ac:dyDescent="0.2"/>
    <row r="4" spans="1:17" ht="19.5" customHeight="1" x14ac:dyDescent="0.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26.25" customHeight="1" x14ac:dyDescent="0.25">
      <c r="A5" s="94" t="s">
        <v>64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pans="1:17" ht="20.25" customHeight="1" x14ac:dyDescent="0.25">
      <c r="A6" s="93" t="s">
        <v>293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</row>
    <row r="7" spans="1:17" s="9" customFormat="1" ht="18" customHeight="1" x14ac:dyDescent="0.2">
      <c r="A7" s="92" t="s">
        <v>114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</row>
    <row r="8" spans="1:17" s="9" customFormat="1" ht="18" customHeight="1" thickBot="1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7" s="10" customFormat="1" ht="29.25" customHeight="1" thickBot="1" x14ac:dyDescent="0.25">
      <c r="A9" s="81" t="s">
        <v>197</v>
      </c>
      <c r="B9" s="75" t="s">
        <v>51</v>
      </c>
      <c r="C9" s="75" t="s">
        <v>217</v>
      </c>
      <c r="D9" s="75" t="s">
        <v>52</v>
      </c>
      <c r="E9" s="75" t="s">
        <v>53</v>
      </c>
      <c r="F9" s="75" t="s">
        <v>296</v>
      </c>
      <c r="G9" s="82" t="s">
        <v>183</v>
      </c>
      <c r="H9" s="82" t="s">
        <v>0</v>
      </c>
      <c r="I9" s="82" t="s">
        <v>1</v>
      </c>
      <c r="J9" s="82" t="s">
        <v>2</v>
      </c>
      <c r="K9" s="82" t="s">
        <v>3</v>
      </c>
      <c r="L9" s="82" t="s">
        <v>4</v>
      </c>
      <c r="M9" s="82" t="s">
        <v>5</v>
      </c>
      <c r="N9" s="82" t="s">
        <v>6</v>
      </c>
      <c r="O9" s="83" t="s">
        <v>182</v>
      </c>
    </row>
    <row r="10" spans="1:17" s="2" customFormat="1" ht="36.75" customHeight="1" x14ac:dyDescent="0.2">
      <c r="A10" s="67">
        <v>1</v>
      </c>
      <c r="B10" s="68" t="s">
        <v>144</v>
      </c>
      <c r="C10" s="68" t="s">
        <v>61</v>
      </c>
      <c r="D10" s="68" t="s">
        <v>245</v>
      </c>
      <c r="E10" s="68" t="s">
        <v>68</v>
      </c>
      <c r="F10" s="79" t="s">
        <v>297</v>
      </c>
      <c r="G10" s="71">
        <v>150000</v>
      </c>
      <c r="H10" s="80">
        <v>0</v>
      </c>
      <c r="I10" s="71">
        <v>150000</v>
      </c>
      <c r="J10" s="71">
        <f t="shared" ref="J10:J21" si="0">G10*0.0287</f>
        <v>4305</v>
      </c>
      <c r="K10" s="71">
        <v>21176.57</v>
      </c>
      <c r="L10" s="71">
        <v>4098.53</v>
      </c>
      <c r="M10" s="71">
        <v>1215.1199999999999</v>
      </c>
      <c r="N10" s="71">
        <f t="shared" ref="N10:N21" si="1">J10+K10+L10+M10</f>
        <v>30795.219999999998</v>
      </c>
      <c r="O10" s="72">
        <f t="shared" ref="O10:O21" si="2">I10-N10</f>
        <v>119204.78</v>
      </c>
      <c r="P10" s="3"/>
    </row>
    <row r="11" spans="1:17" s="2" customFormat="1" ht="36.75" customHeight="1" x14ac:dyDescent="0.2">
      <c r="A11" s="26">
        <f>A10+1</f>
        <v>2</v>
      </c>
      <c r="B11" s="25" t="s">
        <v>146</v>
      </c>
      <c r="C11" s="25" t="s">
        <v>61</v>
      </c>
      <c r="D11" s="25" t="s">
        <v>285</v>
      </c>
      <c r="E11" s="25" t="s">
        <v>68</v>
      </c>
      <c r="F11" s="66" t="s">
        <v>297</v>
      </c>
      <c r="G11" s="22">
        <v>75000</v>
      </c>
      <c r="H11" s="58">
        <v>0</v>
      </c>
      <c r="I11" s="22">
        <v>75000</v>
      </c>
      <c r="J11" s="22">
        <f t="shared" si="0"/>
        <v>2152.5</v>
      </c>
      <c r="K11" s="22">
        <v>6309.38</v>
      </c>
      <c r="L11" s="22">
        <f t="shared" ref="L11" si="3">G11*0.0304</f>
        <v>2280</v>
      </c>
      <c r="M11" s="22">
        <v>25</v>
      </c>
      <c r="N11" s="22">
        <f t="shared" si="1"/>
        <v>10766.880000000001</v>
      </c>
      <c r="O11" s="21">
        <f t="shared" si="2"/>
        <v>64233.119999999995</v>
      </c>
      <c r="P11" s="3"/>
    </row>
    <row r="12" spans="1:17" s="2" customFormat="1" ht="36.75" customHeight="1" x14ac:dyDescent="0.2">
      <c r="A12" s="26">
        <f t="shared" ref="A12:A75" si="4">A11+1</f>
        <v>3</v>
      </c>
      <c r="B12" s="25" t="s">
        <v>147</v>
      </c>
      <c r="C12" s="25" t="s">
        <v>61</v>
      </c>
      <c r="D12" s="25" t="s">
        <v>148</v>
      </c>
      <c r="E12" s="25" t="s">
        <v>68</v>
      </c>
      <c r="F12" s="66" t="s">
        <v>297</v>
      </c>
      <c r="G12" s="22">
        <v>60000</v>
      </c>
      <c r="H12" s="58">
        <v>0</v>
      </c>
      <c r="I12" s="22">
        <v>60000</v>
      </c>
      <c r="J12" s="22">
        <f t="shared" si="0"/>
        <v>1722</v>
      </c>
      <c r="K12" s="22">
        <v>0</v>
      </c>
      <c r="L12" s="22">
        <f>G12*0.0304</f>
        <v>1824</v>
      </c>
      <c r="M12" s="22">
        <v>25</v>
      </c>
      <c r="N12" s="22">
        <f t="shared" si="1"/>
        <v>3571</v>
      </c>
      <c r="O12" s="21">
        <f t="shared" si="2"/>
        <v>56429</v>
      </c>
      <c r="P12" s="3"/>
    </row>
    <row r="13" spans="1:17" s="2" customFormat="1" ht="36.75" customHeight="1" x14ac:dyDescent="0.2">
      <c r="A13" s="26">
        <f t="shared" si="4"/>
        <v>4</v>
      </c>
      <c r="B13" s="25" t="s">
        <v>233</v>
      </c>
      <c r="C13" s="25" t="s">
        <v>61</v>
      </c>
      <c r="D13" s="25" t="s">
        <v>260</v>
      </c>
      <c r="E13" s="25" t="s">
        <v>68</v>
      </c>
      <c r="F13" s="66" t="s">
        <v>298</v>
      </c>
      <c r="G13" s="22">
        <v>165000</v>
      </c>
      <c r="H13" s="58">
        <v>0</v>
      </c>
      <c r="I13" s="22">
        <v>165000</v>
      </c>
      <c r="J13" s="22">
        <f t="shared" si="0"/>
        <v>4735.5</v>
      </c>
      <c r="K13" s="22">
        <v>27624.36</v>
      </c>
      <c r="L13" s="22">
        <v>4098.53</v>
      </c>
      <c r="M13" s="58">
        <v>25</v>
      </c>
      <c r="N13" s="22">
        <f t="shared" si="1"/>
        <v>36483.39</v>
      </c>
      <c r="O13" s="21">
        <f t="shared" si="2"/>
        <v>128516.61</v>
      </c>
      <c r="P13" s="3"/>
    </row>
    <row r="14" spans="1:17" s="2" customFormat="1" ht="36.75" customHeight="1" x14ac:dyDescent="0.2">
      <c r="A14" s="26">
        <f t="shared" si="4"/>
        <v>5</v>
      </c>
      <c r="B14" s="25" t="s">
        <v>270</v>
      </c>
      <c r="C14" s="25" t="s">
        <v>61</v>
      </c>
      <c r="D14" s="25" t="s">
        <v>287</v>
      </c>
      <c r="E14" s="25" t="s">
        <v>68</v>
      </c>
      <c r="F14" s="66" t="s">
        <v>297</v>
      </c>
      <c r="G14" s="22">
        <v>45000</v>
      </c>
      <c r="H14" s="58">
        <v>0</v>
      </c>
      <c r="I14" s="22">
        <v>45000</v>
      </c>
      <c r="J14" s="22">
        <f t="shared" si="0"/>
        <v>1291.5</v>
      </c>
      <c r="K14" s="22">
        <v>1148.33</v>
      </c>
      <c r="L14" s="22">
        <f>G14*0.0304</f>
        <v>1368</v>
      </c>
      <c r="M14" s="22">
        <v>25</v>
      </c>
      <c r="N14" s="22">
        <f t="shared" si="1"/>
        <v>3832.83</v>
      </c>
      <c r="O14" s="21">
        <f t="shared" si="2"/>
        <v>41167.17</v>
      </c>
      <c r="P14" s="3"/>
    </row>
    <row r="15" spans="1:17" s="2" customFormat="1" ht="36.75" customHeight="1" x14ac:dyDescent="0.2">
      <c r="A15" s="26">
        <f t="shared" si="4"/>
        <v>6</v>
      </c>
      <c r="B15" s="25" t="s">
        <v>47</v>
      </c>
      <c r="C15" s="25" t="s">
        <v>61</v>
      </c>
      <c r="D15" s="25" t="s">
        <v>104</v>
      </c>
      <c r="E15" s="25" t="s">
        <v>55</v>
      </c>
      <c r="F15" s="66" t="s">
        <v>297</v>
      </c>
      <c r="G15" s="22">
        <v>110000</v>
      </c>
      <c r="H15" s="58">
        <v>0</v>
      </c>
      <c r="I15" s="22">
        <v>110000</v>
      </c>
      <c r="J15" s="22">
        <f t="shared" si="0"/>
        <v>3157</v>
      </c>
      <c r="K15" s="22">
        <v>14160.09</v>
      </c>
      <c r="L15" s="22">
        <f>G15*0.0304</f>
        <v>3344</v>
      </c>
      <c r="M15" s="22">
        <v>4202.12</v>
      </c>
      <c r="N15" s="22">
        <f t="shared" si="1"/>
        <v>24863.21</v>
      </c>
      <c r="O15" s="21">
        <f t="shared" si="2"/>
        <v>85136.790000000008</v>
      </c>
      <c r="P15" s="3"/>
    </row>
    <row r="16" spans="1:17" s="2" customFormat="1" ht="36.75" customHeight="1" x14ac:dyDescent="0.2">
      <c r="A16" s="26">
        <f t="shared" si="4"/>
        <v>7</v>
      </c>
      <c r="B16" s="25" t="s">
        <v>115</v>
      </c>
      <c r="C16" s="25" t="s">
        <v>61</v>
      </c>
      <c r="D16" s="25" t="s">
        <v>129</v>
      </c>
      <c r="E16" s="25" t="s">
        <v>56</v>
      </c>
      <c r="F16" s="66" t="s">
        <v>297</v>
      </c>
      <c r="G16" s="22">
        <v>25000</v>
      </c>
      <c r="H16" s="58">
        <v>0</v>
      </c>
      <c r="I16" s="22">
        <v>25000</v>
      </c>
      <c r="J16" s="22">
        <f t="shared" si="0"/>
        <v>717.5</v>
      </c>
      <c r="K16" s="22">
        <v>0</v>
      </c>
      <c r="L16" s="22">
        <f t="shared" ref="L16" si="5">G16*0.0304</f>
        <v>760</v>
      </c>
      <c r="M16" s="22">
        <v>125</v>
      </c>
      <c r="N16" s="22">
        <f t="shared" si="1"/>
        <v>1602.5</v>
      </c>
      <c r="O16" s="21">
        <f t="shared" si="2"/>
        <v>23397.5</v>
      </c>
      <c r="P16" s="3"/>
    </row>
    <row r="17" spans="1:16" s="2" customFormat="1" ht="36.75" customHeight="1" x14ac:dyDescent="0.2">
      <c r="A17" s="26">
        <f t="shared" si="4"/>
        <v>8</v>
      </c>
      <c r="B17" s="25" t="s">
        <v>194</v>
      </c>
      <c r="C17" s="25" t="s">
        <v>61</v>
      </c>
      <c r="D17" s="25" t="s">
        <v>18</v>
      </c>
      <c r="E17" s="25" t="s">
        <v>58</v>
      </c>
      <c r="F17" s="66" t="s">
        <v>297</v>
      </c>
      <c r="G17" s="22">
        <v>16500</v>
      </c>
      <c r="H17" s="58">
        <v>0</v>
      </c>
      <c r="I17" s="22">
        <v>16500</v>
      </c>
      <c r="J17" s="22">
        <f t="shared" si="0"/>
        <v>473.55</v>
      </c>
      <c r="K17" s="58">
        <v>0</v>
      </c>
      <c r="L17" s="22">
        <f>G17*0.0304</f>
        <v>501.6</v>
      </c>
      <c r="M17" s="22">
        <v>1215.1199999999999</v>
      </c>
      <c r="N17" s="22">
        <f t="shared" si="1"/>
        <v>2190.27</v>
      </c>
      <c r="O17" s="21">
        <f t="shared" si="2"/>
        <v>14309.73</v>
      </c>
      <c r="P17" s="3"/>
    </row>
    <row r="18" spans="1:16" s="2" customFormat="1" ht="36.75" customHeight="1" x14ac:dyDescent="0.2">
      <c r="A18" s="26">
        <f t="shared" si="4"/>
        <v>9</v>
      </c>
      <c r="B18" s="25" t="s">
        <v>247</v>
      </c>
      <c r="C18" s="25" t="s">
        <v>61</v>
      </c>
      <c r="D18" s="25" t="s">
        <v>218</v>
      </c>
      <c r="E18" s="25" t="s">
        <v>58</v>
      </c>
      <c r="F18" s="66" t="s">
        <v>297</v>
      </c>
      <c r="G18" s="22">
        <v>20000</v>
      </c>
      <c r="H18" s="58">
        <v>0</v>
      </c>
      <c r="I18" s="22">
        <v>20000</v>
      </c>
      <c r="J18" s="22">
        <f t="shared" si="0"/>
        <v>574</v>
      </c>
      <c r="K18" s="58">
        <v>0</v>
      </c>
      <c r="L18" s="22">
        <f>G18*0.0304</f>
        <v>608</v>
      </c>
      <c r="M18" s="58">
        <v>25</v>
      </c>
      <c r="N18" s="22">
        <f t="shared" si="1"/>
        <v>1207</v>
      </c>
      <c r="O18" s="21">
        <f t="shared" si="2"/>
        <v>18793</v>
      </c>
      <c r="P18" s="3"/>
    </row>
    <row r="19" spans="1:16" s="2" customFormat="1" ht="36.75" customHeight="1" x14ac:dyDescent="0.2">
      <c r="A19" s="26">
        <f t="shared" si="4"/>
        <v>10</v>
      </c>
      <c r="B19" s="25" t="s">
        <v>140</v>
      </c>
      <c r="C19" s="25" t="s">
        <v>60</v>
      </c>
      <c r="D19" s="25" t="s">
        <v>141</v>
      </c>
      <c r="E19" s="25" t="s">
        <v>63</v>
      </c>
      <c r="F19" s="66" t="s">
        <v>297</v>
      </c>
      <c r="G19" s="22">
        <v>185000</v>
      </c>
      <c r="H19" s="58">
        <v>0</v>
      </c>
      <c r="I19" s="22">
        <v>185000</v>
      </c>
      <c r="J19" s="22">
        <f t="shared" si="0"/>
        <v>5309.5</v>
      </c>
      <c r="K19" s="22">
        <v>32480.86</v>
      </c>
      <c r="L19" s="22">
        <v>4098.53</v>
      </c>
      <c r="M19" s="22">
        <v>25</v>
      </c>
      <c r="N19" s="22">
        <f t="shared" si="1"/>
        <v>41913.89</v>
      </c>
      <c r="O19" s="21">
        <f t="shared" si="2"/>
        <v>143086.10999999999</v>
      </c>
      <c r="P19" s="3"/>
    </row>
    <row r="20" spans="1:16" s="2" customFormat="1" ht="36.75" customHeight="1" x14ac:dyDescent="0.2">
      <c r="A20" s="26">
        <f t="shared" si="4"/>
        <v>11</v>
      </c>
      <c r="B20" s="25" t="s">
        <v>150</v>
      </c>
      <c r="C20" s="25" t="s">
        <v>60</v>
      </c>
      <c r="D20" s="25" t="s">
        <v>244</v>
      </c>
      <c r="E20" s="25" t="s">
        <v>68</v>
      </c>
      <c r="F20" s="66" t="s">
        <v>297</v>
      </c>
      <c r="G20" s="22">
        <v>70000</v>
      </c>
      <c r="H20" s="58">
        <v>0</v>
      </c>
      <c r="I20" s="22">
        <v>70000</v>
      </c>
      <c r="J20" s="22">
        <f t="shared" si="0"/>
        <v>2009</v>
      </c>
      <c r="K20" s="22">
        <v>0</v>
      </c>
      <c r="L20" s="22">
        <f>G20*0.0304</f>
        <v>2128</v>
      </c>
      <c r="M20" s="22">
        <v>25</v>
      </c>
      <c r="N20" s="22">
        <f t="shared" si="1"/>
        <v>4162</v>
      </c>
      <c r="O20" s="21">
        <f t="shared" si="2"/>
        <v>65838</v>
      </c>
      <c r="P20" s="3"/>
    </row>
    <row r="21" spans="1:16" s="2" customFormat="1" ht="36.75" customHeight="1" x14ac:dyDescent="0.2">
      <c r="A21" s="26">
        <f t="shared" si="4"/>
        <v>12</v>
      </c>
      <c r="B21" s="25" t="s">
        <v>179</v>
      </c>
      <c r="C21" s="25" t="s">
        <v>60</v>
      </c>
      <c r="D21" s="25" t="s">
        <v>17</v>
      </c>
      <c r="E21" s="25" t="s">
        <v>68</v>
      </c>
      <c r="F21" s="66" t="s">
        <v>297</v>
      </c>
      <c r="G21" s="22">
        <v>45000</v>
      </c>
      <c r="H21" s="58">
        <v>0</v>
      </c>
      <c r="I21" s="22">
        <v>45000</v>
      </c>
      <c r="J21" s="22">
        <f t="shared" si="0"/>
        <v>1291.5</v>
      </c>
      <c r="K21" s="22">
        <v>1148.33</v>
      </c>
      <c r="L21" s="22">
        <f>G21*0.0304</f>
        <v>1368</v>
      </c>
      <c r="M21" s="22">
        <v>2275</v>
      </c>
      <c r="N21" s="22">
        <f t="shared" si="1"/>
        <v>6082.83</v>
      </c>
      <c r="O21" s="21">
        <f t="shared" si="2"/>
        <v>38917.17</v>
      </c>
      <c r="P21" s="3"/>
    </row>
    <row r="22" spans="1:16" s="12" customFormat="1" ht="36.75" customHeight="1" x14ac:dyDescent="0.2">
      <c r="A22" s="26">
        <f t="shared" si="4"/>
        <v>13</v>
      </c>
      <c r="B22" s="25" t="s">
        <v>15</v>
      </c>
      <c r="C22" s="25" t="s">
        <v>60</v>
      </c>
      <c r="D22" s="25" t="s">
        <v>10</v>
      </c>
      <c r="E22" s="25" t="s">
        <v>58</v>
      </c>
      <c r="F22" s="66" t="s">
        <v>298</v>
      </c>
      <c r="G22" s="22">
        <v>30000</v>
      </c>
      <c r="H22" s="58">
        <v>0</v>
      </c>
      <c r="I22" s="22">
        <v>30000</v>
      </c>
      <c r="J22" s="22">
        <f t="shared" ref="J22:J33" si="6">G22*0.0287</f>
        <v>861</v>
      </c>
      <c r="K22" s="58">
        <v>0</v>
      </c>
      <c r="L22" s="22">
        <f>G22*0.0304</f>
        <v>912</v>
      </c>
      <c r="M22" s="58">
        <v>25</v>
      </c>
      <c r="N22" s="22">
        <f t="shared" ref="N22:N27" si="7">J22+K22+L22+M22</f>
        <v>1798</v>
      </c>
      <c r="O22" s="21">
        <f t="shared" ref="O22:O33" si="8">I22-N22</f>
        <v>28202</v>
      </c>
    </row>
    <row r="23" spans="1:16" s="12" customFormat="1" ht="36.75" customHeight="1" x14ac:dyDescent="0.2">
      <c r="A23" s="26">
        <f t="shared" si="4"/>
        <v>14</v>
      </c>
      <c r="B23" s="25" t="s">
        <v>109</v>
      </c>
      <c r="C23" s="25" t="s">
        <v>229</v>
      </c>
      <c r="D23" s="25" t="s">
        <v>32</v>
      </c>
      <c r="E23" s="25" t="s">
        <v>55</v>
      </c>
      <c r="F23" s="66" t="s">
        <v>297</v>
      </c>
      <c r="G23" s="22">
        <v>125000</v>
      </c>
      <c r="H23" s="58">
        <v>0</v>
      </c>
      <c r="I23" s="22">
        <v>125000</v>
      </c>
      <c r="J23" s="22">
        <f t="shared" si="6"/>
        <v>3587.5</v>
      </c>
      <c r="K23" s="22">
        <v>17985.990000000002</v>
      </c>
      <c r="L23" s="22">
        <f t="shared" ref="L23:L45" si="9">G23*0.0304</f>
        <v>3800</v>
      </c>
      <c r="M23" s="58">
        <v>25</v>
      </c>
      <c r="N23" s="22">
        <f t="shared" si="7"/>
        <v>25398.49</v>
      </c>
      <c r="O23" s="21">
        <f t="shared" si="8"/>
        <v>99601.51</v>
      </c>
    </row>
    <row r="24" spans="1:16" s="12" customFormat="1" ht="36.75" customHeight="1" x14ac:dyDescent="0.2">
      <c r="A24" s="26">
        <f t="shared" si="4"/>
        <v>15</v>
      </c>
      <c r="B24" s="25" t="s">
        <v>28</v>
      </c>
      <c r="C24" s="25" t="s">
        <v>229</v>
      </c>
      <c r="D24" s="25" t="s">
        <v>67</v>
      </c>
      <c r="E24" s="25" t="s">
        <v>56</v>
      </c>
      <c r="F24" s="66" t="s">
        <v>297</v>
      </c>
      <c r="G24" s="22">
        <v>70000</v>
      </c>
      <c r="H24" s="58">
        <v>0</v>
      </c>
      <c r="I24" s="22">
        <v>70000</v>
      </c>
      <c r="J24" s="22">
        <f t="shared" si="6"/>
        <v>2009</v>
      </c>
      <c r="K24" s="22">
        <v>5368.48</v>
      </c>
      <c r="L24" s="22">
        <f t="shared" si="9"/>
        <v>2128</v>
      </c>
      <c r="M24" s="58">
        <v>125</v>
      </c>
      <c r="N24" s="22">
        <f t="shared" si="7"/>
        <v>9630.48</v>
      </c>
      <c r="O24" s="21">
        <f t="shared" si="8"/>
        <v>60369.520000000004</v>
      </c>
    </row>
    <row r="25" spans="1:16" s="12" customFormat="1" ht="36.75" customHeight="1" x14ac:dyDescent="0.2">
      <c r="A25" s="26">
        <f t="shared" si="4"/>
        <v>16</v>
      </c>
      <c r="B25" s="25" t="s">
        <v>31</v>
      </c>
      <c r="C25" s="25" t="s">
        <v>229</v>
      </c>
      <c r="D25" s="25" t="s">
        <v>32</v>
      </c>
      <c r="E25" s="25" t="s">
        <v>56</v>
      </c>
      <c r="F25" s="66" t="s">
        <v>297</v>
      </c>
      <c r="G25" s="22">
        <v>60000</v>
      </c>
      <c r="H25" s="58">
        <v>0</v>
      </c>
      <c r="I25" s="22">
        <v>60000</v>
      </c>
      <c r="J25" s="22">
        <f>G25*0.0287</f>
        <v>1722</v>
      </c>
      <c r="K25" s="22">
        <v>3486.68</v>
      </c>
      <c r="L25" s="22">
        <f>G25*0.0304</f>
        <v>1824</v>
      </c>
      <c r="M25" s="58">
        <v>125</v>
      </c>
      <c r="N25" s="22">
        <f>J25+K25+L25+M25</f>
        <v>7157.68</v>
      </c>
      <c r="O25" s="21">
        <f>I25-N25</f>
        <v>52842.32</v>
      </c>
    </row>
    <row r="26" spans="1:16" s="12" customFormat="1" ht="36.75" customHeight="1" x14ac:dyDescent="0.2">
      <c r="A26" s="26">
        <f t="shared" si="4"/>
        <v>17</v>
      </c>
      <c r="B26" s="25" t="s">
        <v>178</v>
      </c>
      <c r="C26" s="25" t="s">
        <v>229</v>
      </c>
      <c r="D26" s="25" t="s">
        <v>14</v>
      </c>
      <c r="E26" s="25" t="s">
        <v>56</v>
      </c>
      <c r="F26" s="66" t="s">
        <v>297</v>
      </c>
      <c r="G26" s="22">
        <v>35000</v>
      </c>
      <c r="H26" s="58">
        <v>0</v>
      </c>
      <c r="I26" s="22">
        <v>35000</v>
      </c>
      <c r="J26" s="22">
        <f t="shared" si="6"/>
        <v>1004.5</v>
      </c>
      <c r="K26" s="22">
        <v>0</v>
      </c>
      <c r="L26" s="22">
        <f t="shared" si="9"/>
        <v>1064</v>
      </c>
      <c r="M26" s="58">
        <v>125</v>
      </c>
      <c r="N26" s="22">
        <f t="shared" si="7"/>
        <v>2193.5</v>
      </c>
      <c r="O26" s="21">
        <f t="shared" si="8"/>
        <v>32806.5</v>
      </c>
    </row>
    <row r="27" spans="1:16" s="12" customFormat="1" ht="36.75" customHeight="1" x14ac:dyDescent="0.2">
      <c r="A27" s="26">
        <f t="shared" si="4"/>
        <v>18</v>
      </c>
      <c r="B27" s="25" t="s">
        <v>26</v>
      </c>
      <c r="C27" s="25" t="s">
        <v>229</v>
      </c>
      <c r="D27" s="25" t="s">
        <v>14</v>
      </c>
      <c r="E27" s="25" t="s">
        <v>56</v>
      </c>
      <c r="F27" s="66" t="s">
        <v>297</v>
      </c>
      <c r="G27" s="22">
        <v>35000</v>
      </c>
      <c r="H27" s="58">
        <v>0</v>
      </c>
      <c r="I27" s="22">
        <v>35000</v>
      </c>
      <c r="J27" s="22">
        <f t="shared" si="6"/>
        <v>1004.5</v>
      </c>
      <c r="K27" s="22">
        <v>0</v>
      </c>
      <c r="L27" s="22">
        <f t="shared" si="9"/>
        <v>1064</v>
      </c>
      <c r="M27" s="58">
        <v>125</v>
      </c>
      <c r="N27" s="22">
        <f t="shared" si="7"/>
        <v>2193.5</v>
      </c>
      <c r="O27" s="21">
        <f t="shared" si="8"/>
        <v>32806.5</v>
      </c>
    </row>
    <row r="28" spans="1:16" s="2" customFormat="1" ht="36.75" customHeight="1" x14ac:dyDescent="0.2">
      <c r="A28" s="26">
        <f t="shared" si="4"/>
        <v>19</v>
      </c>
      <c r="B28" s="25" t="s">
        <v>133</v>
      </c>
      <c r="C28" s="25" t="s">
        <v>262</v>
      </c>
      <c r="D28" s="25" t="s">
        <v>280</v>
      </c>
      <c r="E28" s="25" t="s">
        <v>68</v>
      </c>
      <c r="F28" s="66" t="s">
        <v>298</v>
      </c>
      <c r="G28" s="22">
        <v>65000</v>
      </c>
      <c r="H28" s="58">
        <v>0</v>
      </c>
      <c r="I28" s="22">
        <v>65000</v>
      </c>
      <c r="J28" s="22">
        <f t="shared" si="6"/>
        <v>1865.5</v>
      </c>
      <c r="K28" s="22">
        <v>4427.58</v>
      </c>
      <c r="L28" s="22">
        <f t="shared" si="9"/>
        <v>1976</v>
      </c>
      <c r="M28" s="22">
        <v>394</v>
      </c>
      <c r="N28" s="22">
        <f t="shared" ref="N28" si="10">J28+K28+L28+M28</f>
        <v>8663.08</v>
      </c>
      <c r="O28" s="21">
        <f t="shared" si="8"/>
        <v>56336.92</v>
      </c>
      <c r="P28" s="3"/>
    </row>
    <row r="29" spans="1:16" s="12" customFormat="1" ht="36.75" customHeight="1" x14ac:dyDescent="0.2">
      <c r="A29" s="26">
        <f t="shared" si="4"/>
        <v>20</v>
      </c>
      <c r="B29" s="25" t="s">
        <v>29</v>
      </c>
      <c r="C29" s="25" t="s">
        <v>231</v>
      </c>
      <c r="D29" s="25" t="s">
        <v>8</v>
      </c>
      <c r="E29" s="25" t="s">
        <v>55</v>
      </c>
      <c r="F29" s="66" t="s">
        <v>298</v>
      </c>
      <c r="G29" s="22">
        <v>45000</v>
      </c>
      <c r="H29" s="58">
        <v>0</v>
      </c>
      <c r="I29" s="22">
        <v>45000</v>
      </c>
      <c r="J29" s="22">
        <f>G29*0.0287</f>
        <v>1291.5</v>
      </c>
      <c r="K29" s="22">
        <v>1148.33</v>
      </c>
      <c r="L29" s="22">
        <f>G29*0.0304</f>
        <v>1368</v>
      </c>
      <c r="M29" s="58">
        <v>125</v>
      </c>
      <c r="N29" s="22">
        <f>J29+K29+L29+M29</f>
        <v>3932.83</v>
      </c>
      <c r="O29" s="21">
        <f>I29-N29</f>
        <v>41067.17</v>
      </c>
    </row>
    <row r="30" spans="1:16" s="12" customFormat="1" ht="36.75" customHeight="1" x14ac:dyDescent="0.2">
      <c r="A30" s="26">
        <f t="shared" si="4"/>
        <v>21</v>
      </c>
      <c r="B30" s="25" t="s">
        <v>80</v>
      </c>
      <c r="C30" s="25" t="s">
        <v>231</v>
      </c>
      <c r="D30" s="25" t="s">
        <v>8</v>
      </c>
      <c r="E30" s="25" t="s">
        <v>55</v>
      </c>
      <c r="F30" s="66" t="s">
        <v>297</v>
      </c>
      <c r="G30" s="22">
        <v>80000</v>
      </c>
      <c r="H30" s="58">
        <v>0</v>
      </c>
      <c r="I30" s="22">
        <v>80000</v>
      </c>
      <c r="J30" s="22">
        <f>G30*0.0287</f>
        <v>2296</v>
      </c>
      <c r="K30" s="22">
        <v>7400.87</v>
      </c>
      <c r="L30" s="22">
        <f>G30*0.0304</f>
        <v>2432</v>
      </c>
      <c r="M30" s="58">
        <v>25</v>
      </c>
      <c r="N30" s="22">
        <f>J30+K30+L30+M30</f>
        <v>12153.869999999999</v>
      </c>
      <c r="O30" s="21">
        <f>I30-N30</f>
        <v>67846.13</v>
      </c>
    </row>
    <row r="31" spans="1:16" s="12" customFormat="1" ht="36.75" customHeight="1" x14ac:dyDescent="0.2">
      <c r="A31" s="26">
        <f t="shared" si="4"/>
        <v>22</v>
      </c>
      <c r="B31" s="25" t="s">
        <v>246</v>
      </c>
      <c r="C31" s="25" t="s">
        <v>231</v>
      </c>
      <c r="D31" s="25" t="s">
        <v>8</v>
      </c>
      <c r="E31" s="25" t="s">
        <v>55</v>
      </c>
      <c r="F31" s="66" t="s">
        <v>297</v>
      </c>
      <c r="G31" s="22">
        <v>45000</v>
      </c>
      <c r="H31" s="58">
        <v>0</v>
      </c>
      <c r="I31" s="22">
        <v>45000</v>
      </c>
      <c r="J31" s="22">
        <f>G31*0.0287</f>
        <v>1291.5</v>
      </c>
      <c r="K31" s="22">
        <v>969.81</v>
      </c>
      <c r="L31" s="22">
        <f>G31*0.0304</f>
        <v>1368</v>
      </c>
      <c r="M31" s="22">
        <v>1215.1199999999999</v>
      </c>
      <c r="N31" s="22">
        <f>J31+K31+L31+M31</f>
        <v>4844.43</v>
      </c>
      <c r="O31" s="21">
        <f>I31-N31</f>
        <v>40155.57</v>
      </c>
    </row>
    <row r="32" spans="1:16" s="12" customFormat="1" ht="36.75" customHeight="1" x14ac:dyDescent="0.2">
      <c r="A32" s="26">
        <f t="shared" si="4"/>
        <v>23</v>
      </c>
      <c r="B32" s="25" t="s">
        <v>62</v>
      </c>
      <c r="C32" s="25" t="s">
        <v>231</v>
      </c>
      <c r="D32" s="25" t="s">
        <v>132</v>
      </c>
      <c r="E32" s="25" t="s">
        <v>56</v>
      </c>
      <c r="F32" s="66" t="s">
        <v>297</v>
      </c>
      <c r="G32" s="22">
        <v>45000</v>
      </c>
      <c r="H32" s="58">
        <v>0</v>
      </c>
      <c r="I32" s="22">
        <v>45000</v>
      </c>
      <c r="J32" s="22">
        <f t="shared" si="6"/>
        <v>1291.5</v>
      </c>
      <c r="K32" s="22">
        <v>969.81</v>
      </c>
      <c r="L32" s="22">
        <f t="shared" si="9"/>
        <v>1368</v>
      </c>
      <c r="M32" s="22">
        <v>1315.12</v>
      </c>
      <c r="N32" s="22">
        <f t="shared" ref="N32:N36" si="11">J32+K32+L32+M32</f>
        <v>4944.43</v>
      </c>
      <c r="O32" s="21">
        <f t="shared" si="8"/>
        <v>40055.57</v>
      </c>
    </row>
    <row r="33" spans="1:15" s="12" customFormat="1" ht="36.75" customHeight="1" x14ac:dyDescent="0.2">
      <c r="A33" s="26">
        <f t="shared" si="4"/>
        <v>24</v>
      </c>
      <c r="B33" s="25" t="s">
        <v>9</v>
      </c>
      <c r="C33" s="25" t="s">
        <v>231</v>
      </c>
      <c r="D33" s="25" t="s">
        <v>132</v>
      </c>
      <c r="E33" s="25" t="s">
        <v>55</v>
      </c>
      <c r="F33" s="66" t="s">
        <v>297</v>
      </c>
      <c r="G33" s="22">
        <v>45000</v>
      </c>
      <c r="H33" s="58">
        <v>0</v>
      </c>
      <c r="I33" s="22">
        <v>45000</v>
      </c>
      <c r="J33" s="22">
        <f t="shared" si="6"/>
        <v>1291.5</v>
      </c>
      <c r="K33" s="22">
        <v>969.81</v>
      </c>
      <c r="L33" s="22">
        <f t="shared" si="9"/>
        <v>1368</v>
      </c>
      <c r="M33" s="22">
        <v>1315.12</v>
      </c>
      <c r="N33" s="22">
        <f t="shared" si="11"/>
        <v>4944.43</v>
      </c>
      <c r="O33" s="21">
        <f t="shared" si="8"/>
        <v>40055.57</v>
      </c>
    </row>
    <row r="34" spans="1:15" s="12" customFormat="1" ht="36.75" customHeight="1" x14ac:dyDescent="0.2">
      <c r="A34" s="26">
        <f t="shared" si="4"/>
        <v>25</v>
      </c>
      <c r="B34" s="25" t="s">
        <v>27</v>
      </c>
      <c r="C34" s="25" t="s">
        <v>231</v>
      </c>
      <c r="D34" s="25" t="s">
        <v>132</v>
      </c>
      <c r="E34" s="25" t="s">
        <v>56</v>
      </c>
      <c r="F34" s="66" t="s">
        <v>297</v>
      </c>
      <c r="G34" s="22">
        <v>45000</v>
      </c>
      <c r="H34" s="58">
        <v>0</v>
      </c>
      <c r="I34" s="22">
        <v>45000</v>
      </c>
      <c r="J34" s="22">
        <f>G34*0.0287</f>
        <v>1291.5</v>
      </c>
      <c r="K34" s="22">
        <v>53.8</v>
      </c>
      <c r="L34" s="22">
        <f>G34*0.0304</f>
        <v>1368</v>
      </c>
      <c r="M34" s="58">
        <v>125</v>
      </c>
      <c r="N34" s="22">
        <f>J34+K34+L34+M34</f>
        <v>2838.3</v>
      </c>
      <c r="O34" s="21">
        <f>I34-N34</f>
        <v>42161.7</v>
      </c>
    </row>
    <row r="35" spans="1:15" s="12" customFormat="1" ht="36.75" customHeight="1" x14ac:dyDescent="0.2">
      <c r="A35" s="26">
        <f t="shared" si="4"/>
        <v>26</v>
      </c>
      <c r="B35" s="25" t="s">
        <v>153</v>
      </c>
      <c r="C35" s="25" t="s">
        <v>231</v>
      </c>
      <c r="D35" s="25" t="s">
        <v>14</v>
      </c>
      <c r="E35" s="25" t="s">
        <v>56</v>
      </c>
      <c r="F35" s="66" t="s">
        <v>298</v>
      </c>
      <c r="G35" s="22">
        <v>35000</v>
      </c>
      <c r="H35" s="58">
        <v>0</v>
      </c>
      <c r="I35" s="22">
        <v>35000</v>
      </c>
      <c r="J35" s="22">
        <f t="shared" ref="J35:J68" si="12">G35*0.0287</f>
        <v>1004.5</v>
      </c>
      <c r="K35" s="22">
        <v>0</v>
      </c>
      <c r="L35" s="22">
        <f t="shared" si="9"/>
        <v>1064</v>
      </c>
      <c r="M35" s="22">
        <v>25</v>
      </c>
      <c r="N35" s="22">
        <f t="shared" si="11"/>
        <v>2093.5</v>
      </c>
      <c r="O35" s="21">
        <f t="shared" ref="O35:O68" si="13">I35-N35</f>
        <v>32906.5</v>
      </c>
    </row>
    <row r="36" spans="1:15" s="12" customFormat="1" ht="36.75" customHeight="1" x14ac:dyDescent="0.2">
      <c r="A36" s="26">
        <f t="shared" si="4"/>
        <v>27</v>
      </c>
      <c r="B36" s="25" t="s">
        <v>21</v>
      </c>
      <c r="C36" s="25" t="s">
        <v>230</v>
      </c>
      <c r="D36" s="25" t="s">
        <v>79</v>
      </c>
      <c r="E36" s="25" t="s">
        <v>55</v>
      </c>
      <c r="F36" s="66" t="s">
        <v>297</v>
      </c>
      <c r="G36" s="22">
        <v>60000</v>
      </c>
      <c r="H36" s="58">
        <v>0</v>
      </c>
      <c r="I36" s="22">
        <v>60000</v>
      </c>
      <c r="J36" s="22">
        <f t="shared" si="12"/>
        <v>1722</v>
      </c>
      <c r="K36" s="22">
        <v>3486.68</v>
      </c>
      <c r="L36" s="22">
        <f t="shared" si="9"/>
        <v>1824</v>
      </c>
      <c r="M36" s="22">
        <v>3544.6</v>
      </c>
      <c r="N36" s="22">
        <f t="shared" si="11"/>
        <v>10577.28</v>
      </c>
      <c r="O36" s="21">
        <f t="shared" si="13"/>
        <v>49422.720000000001</v>
      </c>
    </row>
    <row r="37" spans="1:15" s="12" customFormat="1" ht="36.75" customHeight="1" x14ac:dyDescent="0.2">
      <c r="A37" s="26">
        <f t="shared" si="4"/>
        <v>28</v>
      </c>
      <c r="B37" s="25" t="s">
        <v>82</v>
      </c>
      <c r="C37" s="25" t="s">
        <v>230</v>
      </c>
      <c r="D37" s="25" t="s">
        <v>83</v>
      </c>
      <c r="E37" s="25" t="s">
        <v>56</v>
      </c>
      <c r="F37" s="66" t="s">
        <v>298</v>
      </c>
      <c r="G37" s="22">
        <v>55000</v>
      </c>
      <c r="H37" s="58">
        <v>0</v>
      </c>
      <c r="I37" s="22">
        <v>55000</v>
      </c>
      <c r="J37" s="22">
        <f>G37*0.0287</f>
        <v>1578.5</v>
      </c>
      <c r="K37" s="22">
        <v>2559.6799999999998</v>
      </c>
      <c r="L37" s="22">
        <f>G37*0.0304</f>
        <v>1672</v>
      </c>
      <c r="M37" s="58">
        <v>125</v>
      </c>
      <c r="N37" s="22">
        <f>J37+K37+L37+M37</f>
        <v>5935.18</v>
      </c>
      <c r="O37" s="21">
        <f>I37-N37</f>
        <v>49064.82</v>
      </c>
    </row>
    <row r="38" spans="1:15" s="12" customFormat="1" ht="36.75" customHeight="1" x14ac:dyDescent="0.2">
      <c r="A38" s="26">
        <f t="shared" si="4"/>
        <v>29</v>
      </c>
      <c r="B38" s="25" t="s">
        <v>11</v>
      </c>
      <c r="C38" s="25" t="s">
        <v>230</v>
      </c>
      <c r="D38" s="25" t="s">
        <v>112</v>
      </c>
      <c r="E38" s="25" t="s">
        <v>56</v>
      </c>
      <c r="F38" s="66" t="s">
        <v>298</v>
      </c>
      <c r="G38" s="22">
        <v>45000</v>
      </c>
      <c r="H38" s="58">
        <v>0</v>
      </c>
      <c r="I38" s="22">
        <v>45000</v>
      </c>
      <c r="J38" s="22">
        <f>G38*0.0287</f>
        <v>1291.5</v>
      </c>
      <c r="K38" s="22">
        <v>0</v>
      </c>
      <c r="L38" s="22">
        <f>G38*0.0304</f>
        <v>1368</v>
      </c>
      <c r="M38" s="58">
        <v>125</v>
      </c>
      <c r="N38" s="22">
        <f>J38+K38+L38+M38</f>
        <v>2784.5</v>
      </c>
      <c r="O38" s="21">
        <f>I38-N38</f>
        <v>42215.5</v>
      </c>
    </row>
    <row r="39" spans="1:15" s="12" customFormat="1" ht="36.75" customHeight="1" x14ac:dyDescent="0.2">
      <c r="A39" s="26">
        <f t="shared" si="4"/>
        <v>30</v>
      </c>
      <c r="B39" s="25" t="s">
        <v>106</v>
      </c>
      <c r="C39" s="25" t="s">
        <v>230</v>
      </c>
      <c r="D39" s="25" t="s">
        <v>112</v>
      </c>
      <c r="E39" s="25" t="s">
        <v>55</v>
      </c>
      <c r="F39" s="66" t="s">
        <v>298</v>
      </c>
      <c r="G39" s="22">
        <v>45000</v>
      </c>
      <c r="H39" s="58">
        <v>0</v>
      </c>
      <c r="I39" s="22">
        <v>45000</v>
      </c>
      <c r="J39" s="22">
        <f>G39*0.0287</f>
        <v>1291.5</v>
      </c>
      <c r="K39" s="22">
        <v>1148.33</v>
      </c>
      <c r="L39" s="22">
        <f>G39*0.0304</f>
        <v>1368</v>
      </c>
      <c r="M39" s="22">
        <v>125</v>
      </c>
      <c r="N39" s="22">
        <f>J39+K39+L39+M39</f>
        <v>3932.83</v>
      </c>
      <c r="O39" s="21">
        <f>I39-N39</f>
        <v>41067.17</v>
      </c>
    </row>
    <row r="40" spans="1:15" s="12" customFormat="1" ht="36.75" customHeight="1" x14ac:dyDescent="0.2">
      <c r="A40" s="26">
        <f t="shared" si="4"/>
        <v>31</v>
      </c>
      <c r="B40" s="25" t="s">
        <v>122</v>
      </c>
      <c r="C40" s="25" t="s">
        <v>230</v>
      </c>
      <c r="D40" s="25" t="s">
        <v>123</v>
      </c>
      <c r="E40" s="25" t="s">
        <v>56</v>
      </c>
      <c r="F40" s="66" t="s">
        <v>298</v>
      </c>
      <c r="G40" s="22">
        <v>35000</v>
      </c>
      <c r="H40" s="58">
        <v>0</v>
      </c>
      <c r="I40" s="22">
        <v>35000</v>
      </c>
      <c r="J40" s="22">
        <f t="shared" si="12"/>
        <v>1004.5</v>
      </c>
      <c r="K40" s="58">
        <v>0</v>
      </c>
      <c r="L40" s="22">
        <f t="shared" si="9"/>
        <v>1064</v>
      </c>
      <c r="M40" s="58">
        <v>125</v>
      </c>
      <c r="N40" s="22">
        <f t="shared" ref="N40" si="14">J40+K40+L40+M40</f>
        <v>2193.5</v>
      </c>
      <c r="O40" s="21">
        <f t="shared" si="13"/>
        <v>32806.5</v>
      </c>
    </row>
    <row r="41" spans="1:15" s="12" customFormat="1" ht="36.75" customHeight="1" x14ac:dyDescent="0.2">
      <c r="A41" s="26">
        <f t="shared" si="4"/>
        <v>32</v>
      </c>
      <c r="B41" s="25" t="s">
        <v>152</v>
      </c>
      <c r="C41" s="25" t="s">
        <v>230</v>
      </c>
      <c r="D41" s="25" t="s">
        <v>154</v>
      </c>
      <c r="E41" s="25" t="s">
        <v>68</v>
      </c>
      <c r="F41" s="66" t="s">
        <v>297</v>
      </c>
      <c r="G41" s="22">
        <v>60000</v>
      </c>
      <c r="H41" s="58">
        <v>0</v>
      </c>
      <c r="I41" s="22">
        <v>60000</v>
      </c>
      <c r="J41" s="22">
        <f t="shared" si="12"/>
        <v>1722</v>
      </c>
      <c r="K41" s="22">
        <v>0</v>
      </c>
      <c r="L41" s="22">
        <f t="shared" si="9"/>
        <v>1824</v>
      </c>
      <c r="M41" s="22">
        <v>25</v>
      </c>
      <c r="N41" s="22">
        <f t="shared" ref="N41:N67" si="15">J41+K41+L41+M41</f>
        <v>3571</v>
      </c>
      <c r="O41" s="21">
        <f t="shared" si="13"/>
        <v>56429</v>
      </c>
    </row>
    <row r="42" spans="1:15" s="12" customFormat="1" ht="36.75" customHeight="1" x14ac:dyDescent="0.2">
      <c r="A42" s="26">
        <f t="shared" si="4"/>
        <v>33</v>
      </c>
      <c r="B42" s="25" t="s">
        <v>135</v>
      </c>
      <c r="C42" s="25" t="s">
        <v>230</v>
      </c>
      <c r="D42" s="25" t="s">
        <v>14</v>
      </c>
      <c r="E42" s="25" t="s">
        <v>56</v>
      </c>
      <c r="F42" s="66" t="s">
        <v>298</v>
      </c>
      <c r="G42" s="22">
        <v>35000</v>
      </c>
      <c r="H42" s="58">
        <v>0</v>
      </c>
      <c r="I42" s="22">
        <v>35000</v>
      </c>
      <c r="J42" s="22">
        <f t="shared" si="12"/>
        <v>1004.5</v>
      </c>
      <c r="K42" s="22">
        <v>0</v>
      </c>
      <c r="L42" s="22">
        <f t="shared" si="9"/>
        <v>1064</v>
      </c>
      <c r="M42" s="22">
        <v>25</v>
      </c>
      <c r="N42" s="22">
        <f t="shared" si="15"/>
        <v>2093.5</v>
      </c>
      <c r="O42" s="21">
        <f t="shared" si="13"/>
        <v>32906.5</v>
      </c>
    </row>
    <row r="43" spans="1:15" s="12" customFormat="1" ht="36.75" customHeight="1" x14ac:dyDescent="0.2">
      <c r="A43" s="26">
        <f t="shared" si="4"/>
        <v>34</v>
      </c>
      <c r="B43" s="25" t="s">
        <v>222</v>
      </c>
      <c r="C43" s="25" t="s">
        <v>300</v>
      </c>
      <c r="D43" s="25" t="s">
        <v>38</v>
      </c>
      <c r="E43" s="25" t="s">
        <v>68</v>
      </c>
      <c r="F43" s="66" t="s">
        <v>298</v>
      </c>
      <c r="G43" s="22">
        <v>100000</v>
      </c>
      <c r="H43" s="58">
        <v>0</v>
      </c>
      <c r="I43" s="22">
        <v>100000</v>
      </c>
      <c r="J43" s="22">
        <f t="shared" si="12"/>
        <v>2870</v>
      </c>
      <c r="K43" s="22">
        <v>12105.37</v>
      </c>
      <c r="L43" s="22">
        <f t="shared" si="9"/>
        <v>3040</v>
      </c>
      <c r="M43" s="22">
        <v>25</v>
      </c>
      <c r="N43" s="22">
        <f t="shared" si="15"/>
        <v>18040.370000000003</v>
      </c>
      <c r="O43" s="21">
        <f t="shared" si="13"/>
        <v>81959.63</v>
      </c>
    </row>
    <row r="44" spans="1:15" s="12" customFormat="1" ht="36.75" customHeight="1" x14ac:dyDescent="0.2">
      <c r="A44" s="26">
        <f t="shared" si="4"/>
        <v>35</v>
      </c>
      <c r="B44" s="25" t="s">
        <v>221</v>
      </c>
      <c r="C44" s="25" t="s">
        <v>300</v>
      </c>
      <c r="D44" s="25" t="s">
        <v>38</v>
      </c>
      <c r="E44" s="25" t="s">
        <v>68</v>
      </c>
      <c r="F44" s="66" t="s">
        <v>298</v>
      </c>
      <c r="G44" s="22">
        <v>100000</v>
      </c>
      <c r="H44" s="58">
        <v>0</v>
      </c>
      <c r="I44" s="22">
        <v>100000</v>
      </c>
      <c r="J44" s="22">
        <f t="shared" si="12"/>
        <v>2870</v>
      </c>
      <c r="K44" s="22">
        <v>12105.37</v>
      </c>
      <c r="L44" s="22">
        <f t="shared" si="9"/>
        <v>3040</v>
      </c>
      <c r="M44" s="22">
        <v>25</v>
      </c>
      <c r="N44" s="22">
        <f t="shared" si="15"/>
        <v>18040.370000000003</v>
      </c>
      <c r="O44" s="21">
        <f t="shared" si="13"/>
        <v>81959.63</v>
      </c>
    </row>
    <row r="45" spans="1:15" s="12" customFormat="1" ht="36.75" customHeight="1" x14ac:dyDescent="0.2">
      <c r="A45" s="26">
        <f t="shared" si="4"/>
        <v>36</v>
      </c>
      <c r="B45" s="25" t="s">
        <v>220</v>
      </c>
      <c r="C45" s="25" t="s">
        <v>300</v>
      </c>
      <c r="D45" s="25" t="s">
        <v>127</v>
      </c>
      <c r="E45" s="25" t="s">
        <v>68</v>
      </c>
      <c r="F45" s="66" t="s">
        <v>297</v>
      </c>
      <c r="G45" s="22">
        <v>40000</v>
      </c>
      <c r="H45" s="58">
        <v>0</v>
      </c>
      <c r="I45" s="22">
        <v>40000</v>
      </c>
      <c r="J45" s="22">
        <f t="shared" si="12"/>
        <v>1148</v>
      </c>
      <c r="K45" s="22">
        <v>442.65</v>
      </c>
      <c r="L45" s="22">
        <f t="shared" si="9"/>
        <v>1216</v>
      </c>
      <c r="M45" s="22">
        <v>25</v>
      </c>
      <c r="N45" s="22">
        <f t="shared" si="15"/>
        <v>2831.65</v>
      </c>
      <c r="O45" s="21">
        <f t="shared" si="13"/>
        <v>37168.35</v>
      </c>
    </row>
    <row r="46" spans="1:15" s="12" customFormat="1" ht="36.75" customHeight="1" x14ac:dyDescent="0.2">
      <c r="A46" s="26">
        <f t="shared" si="4"/>
        <v>37</v>
      </c>
      <c r="B46" s="25" t="s">
        <v>219</v>
      </c>
      <c r="C46" s="25" t="s">
        <v>300</v>
      </c>
      <c r="D46" s="25" t="s">
        <v>38</v>
      </c>
      <c r="E46" s="25" t="s">
        <v>68</v>
      </c>
      <c r="F46" s="66" t="s">
        <v>298</v>
      </c>
      <c r="G46" s="22">
        <v>100000</v>
      </c>
      <c r="H46" s="58">
        <v>0</v>
      </c>
      <c r="I46" s="22">
        <v>100000</v>
      </c>
      <c r="J46" s="22">
        <f t="shared" si="12"/>
        <v>2870</v>
      </c>
      <c r="K46" s="22">
        <v>12105.37</v>
      </c>
      <c r="L46" s="22">
        <f t="shared" ref="L46:L83" si="16">G46*0.0304</f>
        <v>3040</v>
      </c>
      <c r="M46" s="22">
        <v>25</v>
      </c>
      <c r="N46" s="22">
        <f t="shared" si="15"/>
        <v>18040.370000000003</v>
      </c>
      <c r="O46" s="21">
        <f t="shared" si="13"/>
        <v>81959.63</v>
      </c>
    </row>
    <row r="47" spans="1:15" s="12" customFormat="1" ht="36.75" customHeight="1" x14ac:dyDescent="0.2">
      <c r="A47" s="26">
        <f t="shared" si="4"/>
        <v>38</v>
      </c>
      <c r="B47" s="25" t="s">
        <v>12</v>
      </c>
      <c r="C47" s="25" t="s">
        <v>216</v>
      </c>
      <c r="D47" s="25" t="s">
        <v>13</v>
      </c>
      <c r="E47" s="25" t="s">
        <v>55</v>
      </c>
      <c r="F47" s="66" t="s">
        <v>297</v>
      </c>
      <c r="G47" s="22">
        <v>75000</v>
      </c>
      <c r="H47" s="58">
        <v>0</v>
      </c>
      <c r="I47" s="22">
        <v>75000</v>
      </c>
      <c r="J47" s="22">
        <f t="shared" si="12"/>
        <v>2152.5</v>
      </c>
      <c r="K47" s="22">
        <v>6071.35</v>
      </c>
      <c r="L47" s="22">
        <f t="shared" si="16"/>
        <v>2280</v>
      </c>
      <c r="M47" s="22">
        <v>1315.12</v>
      </c>
      <c r="N47" s="22">
        <f t="shared" si="15"/>
        <v>11818.970000000001</v>
      </c>
      <c r="O47" s="21">
        <f t="shared" si="13"/>
        <v>63181.03</v>
      </c>
    </row>
    <row r="48" spans="1:15" s="12" customFormat="1" ht="36.75" customHeight="1" x14ac:dyDescent="0.2">
      <c r="A48" s="26">
        <f t="shared" si="4"/>
        <v>39</v>
      </c>
      <c r="B48" s="25" t="s">
        <v>66</v>
      </c>
      <c r="C48" s="25" t="s">
        <v>216</v>
      </c>
      <c r="D48" s="25" t="s">
        <v>14</v>
      </c>
      <c r="E48" s="25" t="s">
        <v>56</v>
      </c>
      <c r="F48" s="66" t="s">
        <v>298</v>
      </c>
      <c r="G48" s="22">
        <v>35000</v>
      </c>
      <c r="H48" s="58">
        <v>0</v>
      </c>
      <c r="I48" s="22">
        <v>35000</v>
      </c>
      <c r="J48" s="22">
        <f>G48*0.0287</f>
        <v>1004.5</v>
      </c>
      <c r="K48" s="58">
        <v>0</v>
      </c>
      <c r="L48" s="22">
        <f>G48*0.0304</f>
        <v>1064</v>
      </c>
      <c r="M48" s="58">
        <v>25</v>
      </c>
      <c r="N48" s="22">
        <f>J48+K48+L48+M48</f>
        <v>2093.5</v>
      </c>
      <c r="O48" s="21">
        <f>I48-N48</f>
        <v>32906.5</v>
      </c>
    </row>
    <row r="49" spans="1:15" s="12" customFormat="1" ht="36.75" customHeight="1" x14ac:dyDescent="0.2">
      <c r="A49" s="26">
        <f t="shared" si="4"/>
        <v>40</v>
      </c>
      <c r="B49" s="25" t="s">
        <v>84</v>
      </c>
      <c r="C49" s="25" t="s">
        <v>214</v>
      </c>
      <c r="D49" s="25" t="s">
        <v>125</v>
      </c>
      <c r="E49" s="25" t="s">
        <v>56</v>
      </c>
      <c r="F49" s="66" t="s">
        <v>298</v>
      </c>
      <c r="G49" s="22">
        <v>35000</v>
      </c>
      <c r="H49" s="58">
        <v>0</v>
      </c>
      <c r="I49" s="22">
        <v>35000</v>
      </c>
      <c r="J49" s="22">
        <f>G49*0.0287</f>
        <v>1004.5</v>
      </c>
      <c r="K49" s="22">
        <v>0</v>
      </c>
      <c r="L49" s="22">
        <f>G49*0.0304</f>
        <v>1064</v>
      </c>
      <c r="M49" s="58">
        <v>25</v>
      </c>
      <c r="N49" s="22">
        <f t="shared" ref="N49" si="17">J49+K49+L49+M49</f>
        <v>2093.5</v>
      </c>
      <c r="O49" s="21">
        <f>I49-N49</f>
        <v>32906.5</v>
      </c>
    </row>
    <row r="50" spans="1:15" s="12" customFormat="1" ht="36.75" customHeight="1" x14ac:dyDescent="0.2">
      <c r="A50" s="26">
        <f t="shared" si="4"/>
        <v>41</v>
      </c>
      <c r="B50" s="25" t="s">
        <v>196</v>
      </c>
      <c r="C50" s="25" t="s">
        <v>214</v>
      </c>
      <c r="D50" s="25" t="s">
        <v>14</v>
      </c>
      <c r="E50" s="25" t="s">
        <v>56</v>
      </c>
      <c r="F50" s="66" t="s">
        <v>298</v>
      </c>
      <c r="G50" s="22">
        <v>35000</v>
      </c>
      <c r="H50" s="58">
        <v>0</v>
      </c>
      <c r="I50" s="22">
        <v>35000</v>
      </c>
      <c r="J50" s="22">
        <f t="shared" ref="J50:J66" si="18">G50*0.0287</f>
        <v>1004.5</v>
      </c>
      <c r="K50" s="58">
        <v>0</v>
      </c>
      <c r="L50" s="22">
        <f t="shared" ref="L50:L66" si="19">G50*0.0304</f>
        <v>1064</v>
      </c>
      <c r="M50" s="22">
        <v>2025</v>
      </c>
      <c r="N50" s="22">
        <f>J50+K50+L50+M50</f>
        <v>4093.5</v>
      </c>
      <c r="O50" s="21">
        <f t="shared" ref="O50:O66" si="20">I50-N50</f>
        <v>30906.5</v>
      </c>
    </row>
    <row r="51" spans="1:15" s="12" customFormat="1" ht="36.75" customHeight="1" x14ac:dyDescent="0.2">
      <c r="A51" s="26">
        <f t="shared" si="4"/>
        <v>42</v>
      </c>
      <c r="B51" s="25" t="s">
        <v>65</v>
      </c>
      <c r="C51" s="25" t="s">
        <v>214</v>
      </c>
      <c r="D51" s="25" t="s">
        <v>14</v>
      </c>
      <c r="E51" s="25" t="s">
        <v>55</v>
      </c>
      <c r="F51" s="66" t="s">
        <v>297</v>
      </c>
      <c r="G51" s="22">
        <v>35000</v>
      </c>
      <c r="H51" s="58">
        <v>0</v>
      </c>
      <c r="I51" s="22">
        <v>35000</v>
      </c>
      <c r="J51" s="22">
        <f t="shared" si="18"/>
        <v>1004.5</v>
      </c>
      <c r="K51" s="22">
        <v>0</v>
      </c>
      <c r="L51" s="22">
        <f t="shared" si="19"/>
        <v>1064</v>
      </c>
      <c r="M51" s="58">
        <v>125</v>
      </c>
      <c r="N51" s="22">
        <f>J51+K51+L51+M51</f>
        <v>2193.5</v>
      </c>
      <c r="O51" s="21">
        <f t="shared" si="20"/>
        <v>32806.5</v>
      </c>
    </row>
    <row r="52" spans="1:15" s="12" customFormat="1" ht="36.75" customHeight="1" x14ac:dyDescent="0.2">
      <c r="A52" s="26">
        <f t="shared" si="4"/>
        <v>43</v>
      </c>
      <c r="B52" s="25" t="s">
        <v>223</v>
      </c>
      <c r="C52" s="25" t="s">
        <v>214</v>
      </c>
      <c r="D52" s="25" t="s">
        <v>14</v>
      </c>
      <c r="E52" s="25" t="s">
        <v>56</v>
      </c>
      <c r="F52" s="66" t="s">
        <v>297</v>
      </c>
      <c r="G52" s="22">
        <v>35000</v>
      </c>
      <c r="H52" s="58">
        <v>0</v>
      </c>
      <c r="I52" s="22">
        <v>35000</v>
      </c>
      <c r="J52" s="22">
        <f t="shared" si="18"/>
        <v>1004.5</v>
      </c>
      <c r="K52" s="58">
        <v>0</v>
      </c>
      <c r="L52" s="22">
        <f t="shared" si="19"/>
        <v>1064</v>
      </c>
      <c r="M52" s="58">
        <v>25</v>
      </c>
      <c r="N52" s="22">
        <f>J52+K52+L52+M52</f>
        <v>2093.5</v>
      </c>
      <c r="O52" s="21">
        <f t="shared" si="20"/>
        <v>32906.5</v>
      </c>
    </row>
    <row r="53" spans="1:15" s="12" customFormat="1" ht="36.75" customHeight="1" x14ac:dyDescent="0.2">
      <c r="A53" s="26">
        <f t="shared" si="4"/>
        <v>44</v>
      </c>
      <c r="B53" s="25" t="s">
        <v>105</v>
      </c>
      <c r="C53" s="25" t="s">
        <v>214</v>
      </c>
      <c r="D53" s="25" t="s">
        <v>14</v>
      </c>
      <c r="E53" s="25" t="s">
        <v>56</v>
      </c>
      <c r="F53" s="66" t="s">
        <v>297</v>
      </c>
      <c r="G53" s="22">
        <v>35000</v>
      </c>
      <c r="H53" s="58">
        <v>0</v>
      </c>
      <c r="I53" s="22">
        <v>35000</v>
      </c>
      <c r="J53" s="22">
        <f t="shared" si="18"/>
        <v>1004.5</v>
      </c>
      <c r="K53" s="58">
        <v>0</v>
      </c>
      <c r="L53" s="22">
        <f t="shared" si="19"/>
        <v>1064</v>
      </c>
      <c r="M53" s="58">
        <v>25</v>
      </c>
      <c r="N53" s="22">
        <f>J53+K53+L53+M53</f>
        <v>2093.5</v>
      </c>
      <c r="O53" s="21">
        <f t="shared" si="20"/>
        <v>32906.5</v>
      </c>
    </row>
    <row r="54" spans="1:15" s="12" customFormat="1" ht="36.75" customHeight="1" x14ac:dyDescent="0.2">
      <c r="A54" s="26">
        <f t="shared" si="4"/>
        <v>45</v>
      </c>
      <c r="B54" s="25" t="s">
        <v>235</v>
      </c>
      <c r="C54" s="25" t="s">
        <v>214</v>
      </c>
      <c r="D54" s="25" t="s">
        <v>281</v>
      </c>
      <c r="E54" s="25" t="s">
        <v>58</v>
      </c>
      <c r="F54" s="66" t="s">
        <v>298</v>
      </c>
      <c r="G54" s="22">
        <v>17500</v>
      </c>
      <c r="H54" s="58">
        <v>0</v>
      </c>
      <c r="I54" s="22">
        <v>17500</v>
      </c>
      <c r="J54" s="22">
        <f t="shared" si="18"/>
        <v>502.25</v>
      </c>
      <c r="K54" s="58">
        <v>0</v>
      </c>
      <c r="L54" s="22">
        <f t="shared" si="19"/>
        <v>532</v>
      </c>
      <c r="M54" s="58">
        <v>25</v>
      </c>
      <c r="N54" s="22">
        <f t="shared" ref="N54" si="21">J54+K54+L54+M54</f>
        <v>1059.25</v>
      </c>
      <c r="O54" s="21">
        <f t="shared" si="20"/>
        <v>16440.75</v>
      </c>
    </row>
    <row r="55" spans="1:15" s="12" customFormat="1" ht="36.75" customHeight="1" x14ac:dyDescent="0.2">
      <c r="A55" s="26">
        <f t="shared" si="4"/>
        <v>46</v>
      </c>
      <c r="B55" s="25" t="s">
        <v>69</v>
      </c>
      <c r="C55" s="25" t="s">
        <v>214</v>
      </c>
      <c r="D55" s="25" t="s">
        <v>131</v>
      </c>
      <c r="E55" s="25" t="s">
        <v>56</v>
      </c>
      <c r="F55" s="66" t="s">
        <v>298</v>
      </c>
      <c r="G55" s="22">
        <v>22000</v>
      </c>
      <c r="H55" s="58">
        <v>0</v>
      </c>
      <c r="I55" s="22">
        <v>22000</v>
      </c>
      <c r="J55" s="22">
        <f t="shared" si="18"/>
        <v>631.4</v>
      </c>
      <c r="K55" s="58">
        <v>0</v>
      </c>
      <c r="L55" s="22">
        <f t="shared" si="19"/>
        <v>668.8</v>
      </c>
      <c r="M55" s="58">
        <v>25</v>
      </c>
      <c r="N55" s="22">
        <f t="shared" ref="N55:N66" si="22">J55+K55+L55+M55</f>
        <v>1325.1999999999998</v>
      </c>
      <c r="O55" s="21">
        <f t="shared" si="20"/>
        <v>20674.8</v>
      </c>
    </row>
    <row r="56" spans="1:15" s="12" customFormat="1" ht="36.75" customHeight="1" x14ac:dyDescent="0.2">
      <c r="A56" s="26">
        <f t="shared" si="4"/>
        <v>47</v>
      </c>
      <c r="B56" s="25" t="s">
        <v>25</v>
      </c>
      <c r="C56" s="25" t="s">
        <v>214</v>
      </c>
      <c r="D56" s="25" t="s">
        <v>130</v>
      </c>
      <c r="E56" s="25" t="s">
        <v>56</v>
      </c>
      <c r="F56" s="66" t="s">
        <v>298</v>
      </c>
      <c r="G56" s="22">
        <v>18500</v>
      </c>
      <c r="H56" s="58">
        <v>0</v>
      </c>
      <c r="I56" s="22">
        <v>18500</v>
      </c>
      <c r="J56" s="22">
        <f t="shared" si="18"/>
        <v>530.95000000000005</v>
      </c>
      <c r="K56" s="58">
        <v>0</v>
      </c>
      <c r="L56" s="22">
        <f t="shared" si="19"/>
        <v>562.4</v>
      </c>
      <c r="M56" s="58">
        <v>25</v>
      </c>
      <c r="N56" s="22">
        <f t="shared" si="22"/>
        <v>1118.3499999999999</v>
      </c>
      <c r="O56" s="21">
        <f t="shared" si="20"/>
        <v>17381.650000000001</v>
      </c>
    </row>
    <row r="57" spans="1:15" s="12" customFormat="1" ht="36.75" customHeight="1" x14ac:dyDescent="0.2">
      <c r="A57" s="26">
        <f t="shared" si="4"/>
        <v>48</v>
      </c>
      <c r="B57" s="25" t="s">
        <v>195</v>
      </c>
      <c r="C57" s="25" t="s">
        <v>214</v>
      </c>
      <c r="D57" s="25" t="s">
        <v>119</v>
      </c>
      <c r="E57" s="25" t="s">
        <v>58</v>
      </c>
      <c r="F57" s="66" t="s">
        <v>298</v>
      </c>
      <c r="G57" s="22">
        <v>20000</v>
      </c>
      <c r="H57" s="58">
        <v>0</v>
      </c>
      <c r="I57" s="22">
        <v>20000</v>
      </c>
      <c r="J57" s="22">
        <f t="shared" si="18"/>
        <v>574</v>
      </c>
      <c r="K57" s="58">
        <v>0</v>
      </c>
      <c r="L57" s="22">
        <f t="shared" si="19"/>
        <v>608</v>
      </c>
      <c r="M57" s="58">
        <v>25</v>
      </c>
      <c r="N57" s="22">
        <f t="shared" si="22"/>
        <v>1207</v>
      </c>
      <c r="O57" s="21">
        <f t="shared" si="20"/>
        <v>18793</v>
      </c>
    </row>
    <row r="58" spans="1:15" s="12" customFormat="1" ht="36.75" customHeight="1" x14ac:dyDescent="0.2">
      <c r="A58" s="26">
        <f t="shared" si="4"/>
        <v>49</v>
      </c>
      <c r="B58" s="25" t="s">
        <v>72</v>
      </c>
      <c r="C58" s="25" t="s">
        <v>214</v>
      </c>
      <c r="D58" s="25" t="s">
        <v>35</v>
      </c>
      <c r="E58" s="25" t="s">
        <v>56</v>
      </c>
      <c r="F58" s="66" t="s">
        <v>297</v>
      </c>
      <c r="G58" s="22">
        <v>35000</v>
      </c>
      <c r="H58" s="58">
        <v>0</v>
      </c>
      <c r="I58" s="22">
        <v>35000</v>
      </c>
      <c r="J58" s="22">
        <f t="shared" si="18"/>
        <v>1004.5</v>
      </c>
      <c r="K58" s="22">
        <v>0</v>
      </c>
      <c r="L58" s="22">
        <f t="shared" si="19"/>
        <v>1064</v>
      </c>
      <c r="M58" s="22">
        <v>1315.12</v>
      </c>
      <c r="N58" s="22">
        <f t="shared" si="22"/>
        <v>3383.62</v>
      </c>
      <c r="O58" s="21">
        <f t="shared" si="20"/>
        <v>31616.38</v>
      </c>
    </row>
    <row r="59" spans="1:15" s="12" customFormat="1" ht="36.75" customHeight="1" x14ac:dyDescent="0.2">
      <c r="A59" s="26">
        <f t="shared" si="4"/>
        <v>50</v>
      </c>
      <c r="B59" s="25" t="s">
        <v>118</v>
      </c>
      <c r="C59" s="25" t="s">
        <v>214</v>
      </c>
      <c r="D59" s="25" t="s">
        <v>35</v>
      </c>
      <c r="E59" s="25" t="s">
        <v>56</v>
      </c>
      <c r="F59" s="66" t="s">
        <v>297</v>
      </c>
      <c r="G59" s="22">
        <v>16500</v>
      </c>
      <c r="H59" s="58">
        <v>0</v>
      </c>
      <c r="I59" s="22">
        <v>16500</v>
      </c>
      <c r="J59" s="22">
        <f t="shared" si="18"/>
        <v>473.55</v>
      </c>
      <c r="K59" s="22">
        <v>0</v>
      </c>
      <c r="L59" s="22">
        <f t="shared" si="19"/>
        <v>501.6</v>
      </c>
      <c r="M59" s="58">
        <v>125</v>
      </c>
      <c r="N59" s="22">
        <f t="shared" si="22"/>
        <v>1100.1500000000001</v>
      </c>
      <c r="O59" s="21">
        <f t="shared" si="20"/>
        <v>15399.85</v>
      </c>
    </row>
    <row r="60" spans="1:15" s="12" customFormat="1" ht="36.75" customHeight="1" x14ac:dyDescent="0.2">
      <c r="A60" s="26">
        <f t="shared" si="4"/>
        <v>51</v>
      </c>
      <c r="B60" s="25" t="s">
        <v>34</v>
      </c>
      <c r="C60" s="25" t="s">
        <v>214</v>
      </c>
      <c r="D60" s="25" t="s">
        <v>10</v>
      </c>
      <c r="E60" s="25" t="s">
        <v>58</v>
      </c>
      <c r="F60" s="66" t="s">
        <v>298</v>
      </c>
      <c r="G60" s="22">
        <v>22000</v>
      </c>
      <c r="H60" s="58">
        <v>0</v>
      </c>
      <c r="I60" s="22">
        <v>22000</v>
      </c>
      <c r="J60" s="22">
        <f t="shared" si="18"/>
        <v>631.4</v>
      </c>
      <c r="K60" s="58">
        <v>0</v>
      </c>
      <c r="L60" s="22">
        <f t="shared" si="19"/>
        <v>668.8</v>
      </c>
      <c r="M60" s="58">
        <v>125</v>
      </c>
      <c r="N60" s="22">
        <f t="shared" si="22"/>
        <v>1425.1999999999998</v>
      </c>
      <c r="O60" s="21">
        <f t="shared" si="20"/>
        <v>20574.8</v>
      </c>
    </row>
    <row r="61" spans="1:15" s="12" customFormat="1" ht="36.75" customHeight="1" x14ac:dyDescent="0.2">
      <c r="A61" s="26">
        <f t="shared" si="4"/>
        <v>52</v>
      </c>
      <c r="B61" s="25" t="s">
        <v>234</v>
      </c>
      <c r="C61" s="25" t="s">
        <v>214</v>
      </c>
      <c r="D61" s="25" t="s">
        <v>10</v>
      </c>
      <c r="E61" s="25" t="s">
        <v>56</v>
      </c>
      <c r="F61" s="66" t="s">
        <v>298</v>
      </c>
      <c r="G61" s="22">
        <v>22000</v>
      </c>
      <c r="H61" s="58">
        <v>0</v>
      </c>
      <c r="I61" s="22">
        <v>22000</v>
      </c>
      <c r="J61" s="22">
        <f t="shared" si="18"/>
        <v>631.4</v>
      </c>
      <c r="K61" s="58">
        <v>0</v>
      </c>
      <c r="L61" s="22">
        <f t="shared" si="19"/>
        <v>668.8</v>
      </c>
      <c r="M61" s="22">
        <v>1215.32</v>
      </c>
      <c r="N61" s="22">
        <f t="shared" si="22"/>
        <v>2515.5199999999995</v>
      </c>
      <c r="O61" s="21">
        <f t="shared" si="20"/>
        <v>19484.48</v>
      </c>
    </row>
    <row r="62" spans="1:15" s="12" customFormat="1" ht="36.75" customHeight="1" x14ac:dyDescent="0.2">
      <c r="A62" s="26">
        <f t="shared" si="4"/>
        <v>53</v>
      </c>
      <c r="B62" s="25" t="s">
        <v>275</v>
      </c>
      <c r="C62" s="25" t="s">
        <v>214</v>
      </c>
      <c r="D62" s="25" t="s">
        <v>10</v>
      </c>
      <c r="E62" s="25" t="s">
        <v>56</v>
      </c>
      <c r="F62" s="66" t="s">
        <v>298</v>
      </c>
      <c r="G62" s="22">
        <v>20000</v>
      </c>
      <c r="H62" s="58">
        <v>0</v>
      </c>
      <c r="I62" s="22">
        <v>20000</v>
      </c>
      <c r="J62" s="22">
        <f t="shared" si="18"/>
        <v>574</v>
      </c>
      <c r="K62" s="22">
        <v>0</v>
      </c>
      <c r="L62" s="22">
        <f t="shared" si="19"/>
        <v>608</v>
      </c>
      <c r="M62" s="22">
        <v>25</v>
      </c>
      <c r="N62" s="22">
        <f t="shared" si="22"/>
        <v>1207</v>
      </c>
      <c r="O62" s="21">
        <f t="shared" si="20"/>
        <v>18793</v>
      </c>
    </row>
    <row r="63" spans="1:15" s="12" customFormat="1" ht="36.75" customHeight="1" x14ac:dyDescent="0.2">
      <c r="A63" s="26">
        <f t="shared" si="4"/>
        <v>54</v>
      </c>
      <c r="B63" s="25" t="s">
        <v>36</v>
      </c>
      <c r="C63" s="25" t="s">
        <v>214</v>
      </c>
      <c r="D63" s="25" t="s">
        <v>10</v>
      </c>
      <c r="E63" s="25" t="s">
        <v>58</v>
      </c>
      <c r="F63" s="66" t="s">
        <v>298</v>
      </c>
      <c r="G63" s="22">
        <v>22000</v>
      </c>
      <c r="H63" s="58">
        <v>0</v>
      </c>
      <c r="I63" s="22">
        <v>22000</v>
      </c>
      <c r="J63" s="22">
        <f t="shared" si="18"/>
        <v>631.4</v>
      </c>
      <c r="K63" s="58">
        <v>0</v>
      </c>
      <c r="L63" s="22">
        <f t="shared" si="19"/>
        <v>668.8</v>
      </c>
      <c r="M63" s="58">
        <v>125</v>
      </c>
      <c r="N63" s="22">
        <f t="shared" si="22"/>
        <v>1425.1999999999998</v>
      </c>
      <c r="O63" s="21">
        <f t="shared" si="20"/>
        <v>20574.8</v>
      </c>
    </row>
    <row r="64" spans="1:15" s="12" customFormat="1" ht="36.75" customHeight="1" x14ac:dyDescent="0.2">
      <c r="A64" s="26">
        <f t="shared" si="4"/>
        <v>55</v>
      </c>
      <c r="B64" s="25" t="s">
        <v>70</v>
      </c>
      <c r="C64" s="25" t="s">
        <v>214</v>
      </c>
      <c r="D64" s="25" t="s">
        <v>71</v>
      </c>
      <c r="E64" s="25" t="s">
        <v>58</v>
      </c>
      <c r="F64" s="66" t="s">
        <v>298</v>
      </c>
      <c r="G64" s="22">
        <v>22000</v>
      </c>
      <c r="H64" s="58">
        <v>0</v>
      </c>
      <c r="I64" s="22">
        <v>22000</v>
      </c>
      <c r="J64" s="22">
        <f t="shared" si="18"/>
        <v>631.4</v>
      </c>
      <c r="K64" s="58">
        <v>0</v>
      </c>
      <c r="L64" s="22">
        <f t="shared" si="19"/>
        <v>668.8</v>
      </c>
      <c r="M64" s="22">
        <v>1025</v>
      </c>
      <c r="N64" s="22">
        <f t="shared" si="22"/>
        <v>2325.1999999999998</v>
      </c>
      <c r="O64" s="21">
        <f t="shared" si="20"/>
        <v>19674.8</v>
      </c>
    </row>
    <row r="65" spans="1:15" s="12" customFormat="1" ht="36.75" customHeight="1" x14ac:dyDescent="0.2">
      <c r="A65" s="26">
        <f t="shared" si="4"/>
        <v>56</v>
      </c>
      <c r="B65" s="25" t="s">
        <v>276</v>
      </c>
      <c r="C65" s="25" t="s">
        <v>214</v>
      </c>
      <c r="D65" s="25" t="s">
        <v>277</v>
      </c>
      <c r="E65" s="25" t="s">
        <v>58</v>
      </c>
      <c r="F65" s="66" t="s">
        <v>298</v>
      </c>
      <c r="G65" s="22">
        <v>20000</v>
      </c>
      <c r="H65" s="58">
        <v>0</v>
      </c>
      <c r="I65" s="22">
        <v>20000</v>
      </c>
      <c r="J65" s="22">
        <f t="shared" si="18"/>
        <v>574</v>
      </c>
      <c r="K65" s="58">
        <v>0</v>
      </c>
      <c r="L65" s="22">
        <f t="shared" si="19"/>
        <v>608</v>
      </c>
      <c r="M65" s="58">
        <v>25</v>
      </c>
      <c r="N65" s="22">
        <f t="shared" si="22"/>
        <v>1207</v>
      </c>
      <c r="O65" s="21">
        <f t="shared" si="20"/>
        <v>18793</v>
      </c>
    </row>
    <row r="66" spans="1:15" s="12" customFormat="1" ht="36.75" customHeight="1" x14ac:dyDescent="0.2">
      <c r="A66" s="26">
        <f t="shared" si="4"/>
        <v>57</v>
      </c>
      <c r="B66" s="25" t="s">
        <v>269</v>
      </c>
      <c r="C66" s="25" t="s">
        <v>214</v>
      </c>
      <c r="D66" s="25" t="s">
        <v>121</v>
      </c>
      <c r="E66" s="25" t="s">
        <v>56</v>
      </c>
      <c r="F66" s="66" t="s">
        <v>298</v>
      </c>
      <c r="G66" s="22">
        <v>15000</v>
      </c>
      <c r="H66" s="58">
        <v>0</v>
      </c>
      <c r="I66" s="22">
        <v>15000</v>
      </c>
      <c r="J66" s="22">
        <f t="shared" si="18"/>
        <v>430.5</v>
      </c>
      <c r="K66" s="58">
        <v>0</v>
      </c>
      <c r="L66" s="22">
        <f t="shared" si="19"/>
        <v>456</v>
      </c>
      <c r="M66" s="58">
        <v>25</v>
      </c>
      <c r="N66" s="22">
        <f t="shared" si="22"/>
        <v>911.5</v>
      </c>
      <c r="O66" s="21">
        <f t="shared" si="20"/>
        <v>14088.5</v>
      </c>
    </row>
    <row r="67" spans="1:15" s="12" customFormat="1" ht="36.75" customHeight="1" x14ac:dyDescent="0.2">
      <c r="A67" s="26">
        <f t="shared" si="4"/>
        <v>58</v>
      </c>
      <c r="B67" s="25" t="s">
        <v>116</v>
      </c>
      <c r="C67" s="25" t="s">
        <v>214</v>
      </c>
      <c r="D67" s="25" t="s">
        <v>18</v>
      </c>
      <c r="E67" s="25" t="s">
        <v>58</v>
      </c>
      <c r="F67" s="66" t="s">
        <v>297</v>
      </c>
      <c r="G67" s="22">
        <v>16500</v>
      </c>
      <c r="H67" s="58">
        <v>0</v>
      </c>
      <c r="I67" s="22">
        <v>16500</v>
      </c>
      <c r="J67" s="22">
        <f t="shared" si="12"/>
        <v>473.55</v>
      </c>
      <c r="K67" s="58">
        <v>0</v>
      </c>
      <c r="L67" s="22">
        <f t="shared" si="16"/>
        <v>501.6</v>
      </c>
      <c r="M67" s="58">
        <v>25</v>
      </c>
      <c r="N67" s="22">
        <f t="shared" si="15"/>
        <v>1000.1500000000001</v>
      </c>
      <c r="O67" s="21">
        <f t="shared" si="13"/>
        <v>15499.85</v>
      </c>
    </row>
    <row r="68" spans="1:15" s="12" customFormat="1" ht="36.75" customHeight="1" x14ac:dyDescent="0.2">
      <c r="A68" s="26">
        <f t="shared" si="4"/>
        <v>59</v>
      </c>
      <c r="B68" s="25" t="s">
        <v>117</v>
      </c>
      <c r="C68" s="25" t="s">
        <v>214</v>
      </c>
      <c r="D68" s="25" t="s">
        <v>18</v>
      </c>
      <c r="E68" s="25" t="s">
        <v>58</v>
      </c>
      <c r="F68" s="66" t="s">
        <v>298</v>
      </c>
      <c r="G68" s="22">
        <v>16500</v>
      </c>
      <c r="H68" s="58">
        <v>0</v>
      </c>
      <c r="I68" s="22">
        <v>16500</v>
      </c>
      <c r="J68" s="22">
        <f t="shared" si="12"/>
        <v>473.55</v>
      </c>
      <c r="K68" s="58">
        <v>0</v>
      </c>
      <c r="L68" s="22">
        <f t="shared" si="16"/>
        <v>501.6</v>
      </c>
      <c r="M68" s="58">
        <v>25</v>
      </c>
      <c r="N68" s="22">
        <f t="shared" ref="N68" si="23">J68+K68+L68+M68</f>
        <v>1000.1500000000001</v>
      </c>
      <c r="O68" s="21">
        <f t="shared" si="13"/>
        <v>15499.85</v>
      </c>
    </row>
    <row r="69" spans="1:15" s="12" customFormat="1" ht="36.75" customHeight="1" x14ac:dyDescent="0.2">
      <c r="A69" s="26">
        <f t="shared" si="4"/>
        <v>60</v>
      </c>
      <c r="B69" s="25" t="s">
        <v>37</v>
      </c>
      <c r="C69" s="25" t="s">
        <v>214</v>
      </c>
      <c r="D69" s="25" t="s">
        <v>18</v>
      </c>
      <c r="E69" s="25" t="s">
        <v>58</v>
      </c>
      <c r="F69" s="66" t="s">
        <v>297</v>
      </c>
      <c r="G69" s="22">
        <v>16500</v>
      </c>
      <c r="H69" s="58">
        <v>0</v>
      </c>
      <c r="I69" s="22">
        <v>16500</v>
      </c>
      <c r="J69" s="22">
        <f t="shared" ref="J69:J87" si="24">G69*0.0287</f>
        <v>473.55</v>
      </c>
      <c r="K69" s="58">
        <v>0</v>
      </c>
      <c r="L69" s="22">
        <f t="shared" si="16"/>
        <v>501.6</v>
      </c>
      <c r="M69" s="22">
        <v>950</v>
      </c>
      <c r="N69" s="22">
        <f t="shared" ref="N69" si="25">J69+K69+L69+M69</f>
        <v>1925.15</v>
      </c>
      <c r="O69" s="21">
        <f t="shared" ref="O69:O87" si="26">I69-N69</f>
        <v>14574.85</v>
      </c>
    </row>
    <row r="70" spans="1:15" s="12" customFormat="1" ht="36.75" customHeight="1" x14ac:dyDescent="0.2">
      <c r="A70" s="26">
        <f t="shared" si="4"/>
        <v>61</v>
      </c>
      <c r="B70" s="25" t="s">
        <v>236</v>
      </c>
      <c r="C70" s="25" t="s">
        <v>214</v>
      </c>
      <c r="D70" s="25" t="s">
        <v>18</v>
      </c>
      <c r="E70" s="25" t="s">
        <v>58</v>
      </c>
      <c r="F70" s="66" t="s">
        <v>297</v>
      </c>
      <c r="G70" s="22">
        <v>16500</v>
      </c>
      <c r="H70" s="58">
        <v>0</v>
      </c>
      <c r="I70" s="22">
        <v>16500</v>
      </c>
      <c r="J70" s="22">
        <f t="shared" si="24"/>
        <v>473.55</v>
      </c>
      <c r="K70" s="58">
        <v>0</v>
      </c>
      <c r="L70" s="22">
        <f t="shared" si="16"/>
        <v>501.6</v>
      </c>
      <c r="M70" s="22">
        <v>950</v>
      </c>
      <c r="N70" s="22">
        <f t="shared" ref="N70:N72" si="27">J70+K70+L70+M70</f>
        <v>1925.15</v>
      </c>
      <c r="O70" s="21">
        <f t="shared" si="26"/>
        <v>14574.85</v>
      </c>
    </row>
    <row r="71" spans="1:15" s="12" customFormat="1" ht="36.75" customHeight="1" x14ac:dyDescent="0.2">
      <c r="A71" s="26">
        <f t="shared" si="4"/>
        <v>62</v>
      </c>
      <c r="B71" s="25" t="s">
        <v>33</v>
      </c>
      <c r="C71" s="25" t="s">
        <v>214</v>
      </c>
      <c r="D71" s="25" t="s">
        <v>18</v>
      </c>
      <c r="E71" s="25" t="s">
        <v>58</v>
      </c>
      <c r="F71" s="66" t="s">
        <v>297</v>
      </c>
      <c r="G71" s="22">
        <v>16500</v>
      </c>
      <c r="H71" s="58">
        <v>0</v>
      </c>
      <c r="I71" s="22">
        <v>16500</v>
      </c>
      <c r="J71" s="22">
        <f t="shared" si="24"/>
        <v>473.55</v>
      </c>
      <c r="K71" s="58">
        <v>0</v>
      </c>
      <c r="L71" s="22">
        <f t="shared" si="16"/>
        <v>501.6</v>
      </c>
      <c r="M71" s="58">
        <v>125</v>
      </c>
      <c r="N71" s="22">
        <f t="shared" si="27"/>
        <v>1100.1500000000001</v>
      </c>
      <c r="O71" s="21">
        <f t="shared" si="26"/>
        <v>15399.85</v>
      </c>
    </row>
    <row r="72" spans="1:15" s="12" customFormat="1" ht="36.75" customHeight="1" x14ac:dyDescent="0.2">
      <c r="A72" s="26">
        <f t="shared" si="4"/>
        <v>63</v>
      </c>
      <c r="B72" s="25" t="s">
        <v>299</v>
      </c>
      <c r="C72" s="25" t="s">
        <v>214</v>
      </c>
      <c r="D72" s="25" t="s">
        <v>18</v>
      </c>
      <c r="E72" s="25" t="s">
        <v>58</v>
      </c>
      <c r="F72" s="66" t="s">
        <v>297</v>
      </c>
      <c r="G72" s="22">
        <v>16500</v>
      </c>
      <c r="H72" s="58">
        <v>0</v>
      </c>
      <c r="I72" s="22">
        <v>16500</v>
      </c>
      <c r="J72" s="22">
        <f t="shared" si="24"/>
        <v>473.55</v>
      </c>
      <c r="K72" s="58">
        <v>0</v>
      </c>
      <c r="L72" s="22">
        <f t="shared" si="16"/>
        <v>501.6</v>
      </c>
      <c r="M72" s="58">
        <v>25</v>
      </c>
      <c r="N72" s="22">
        <f t="shared" si="27"/>
        <v>1000.1500000000001</v>
      </c>
      <c r="O72" s="21">
        <f t="shared" si="26"/>
        <v>15499.85</v>
      </c>
    </row>
    <row r="73" spans="1:15" s="12" customFormat="1" ht="36.75" customHeight="1" x14ac:dyDescent="0.2">
      <c r="A73" s="26">
        <f t="shared" si="4"/>
        <v>64</v>
      </c>
      <c r="B73" s="25" t="s">
        <v>142</v>
      </c>
      <c r="C73" s="25" t="s">
        <v>227</v>
      </c>
      <c r="D73" s="25" t="s">
        <v>248</v>
      </c>
      <c r="E73" s="25" t="s">
        <v>55</v>
      </c>
      <c r="F73" s="66" t="s">
        <v>297</v>
      </c>
      <c r="G73" s="22">
        <v>45000</v>
      </c>
      <c r="H73" s="58">
        <v>0</v>
      </c>
      <c r="I73" s="22">
        <v>45000</v>
      </c>
      <c r="J73" s="22">
        <f>G73*0.0287</f>
        <v>1291.5</v>
      </c>
      <c r="K73" s="22">
        <v>1148.33</v>
      </c>
      <c r="L73" s="22">
        <f>G73*0.0304</f>
        <v>1368</v>
      </c>
      <c r="M73" s="22">
        <v>1468.5</v>
      </c>
      <c r="N73" s="22">
        <f>J73+K73+L73+M73</f>
        <v>5276.33</v>
      </c>
      <c r="O73" s="21">
        <f>I73-N73</f>
        <v>39723.67</v>
      </c>
    </row>
    <row r="74" spans="1:15" s="12" customFormat="1" ht="36.75" customHeight="1" x14ac:dyDescent="0.2">
      <c r="A74" s="26">
        <f t="shared" si="4"/>
        <v>65</v>
      </c>
      <c r="B74" s="25" t="s">
        <v>198</v>
      </c>
      <c r="C74" s="25" t="s">
        <v>227</v>
      </c>
      <c r="D74" s="25" t="s">
        <v>249</v>
      </c>
      <c r="E74" s="25" t="s">
        <v>55</v>
      </c>
      <c r="F74" s="66" t="s">
        <v>297</v>
      </c>
      <c r="G74" s="22">
        <v>50000</v>
      </c>
      <c r="H74" s="22">
        <v>0</v>
      </c>
      <c r="I74" s="22">
        <v>50000</v>
      </c>
      <c r="J74" s="22">
        <f>G74*0.0287</f>
        <v>1435</v>
      </c>
      <c r="K74" s="22">
        <v>1675.48</v>
      </c>
      <c r="L74" s="22">
        <f>G74*0.0304</f>
        <v>1520</v>
      </c>
      <c r="M74" s="22">
        <v>1215.1199999999999</v>
      </c>
      <c r="N74" s="22">
        <f>J74+K74+L74+M74</f>
        <v>5845.5999999999995</v>
      </c>
      <c r="O74" s="21">
        <f>I74-N74</f>
        <v>44154.400000000001</v>
      </c>
    </row>
    <row r="75" spans="1:15" s="12" customFormat="1" ht="36.75" customHeight="1" x14ac:dyDescent="0.2">
      <c r="A75" s="26">
        <f t="shared" si="4"/>
        <v>66</v>
      </c>
      <c r="B75" s="25" t="s">
        <v>278</v>
      </c>
      <c r="C75" s="25" t="s">
        <v>227</v>
      </c>
      <c r="D75" s="25" t="s">
        <v>286</v>
      </c>
      <c r="E75" s="25" t="s">
        <v>68</v>
      </c>
      <c r="F75" s="66" t="s">
        <v>297</v>
      </c>
      <c r="G75" s="22">
        <v>90000</v>
      </c>
      <c r="H75" s="58">
        <v>0</v>
      </c>
      <c r="I75" s="22">
        <v>90000</v>
      </c>
      <c r="J75" s="22">
        <f>G75*0.0287</f>
        <v>2583</v>
      </c>
      <c r="K75" s="22">
        <v>9753.1200000000008</v>
      </c>
      <c r="L75" s="22">
        <f>G75*0.0304</f>
        <v>2736</v>
      </c>
      <c r="M75" s="58">
        <v>25</v>
      </c>
      <c r="N75" s="22">
        <f>J75+K75+L75+M75</f>
        <v>15097.12</v>
      </c>
      <c r="O75" s="21">
        <f>I75-N75</f>
        <v>74902.880000000005</v>
      </c>
    </row>
    <row r="76" spans="1:15" s="12" customFormat="1" ht="36.75" customHeight="1" x14ac:dyDescent="0.2">
      <c r="A76" s="26">
        <f t="shared" ref="A76:A119" si="28">A75+1</f>
        <v>67</v>
      </c>
      <c r="B76" s="25" t="s">
        <v>89</v>
      </c>
      <c r="C76" s="25" t="s">
        <v>227</v>
      </c>
      <c r="D76" s="25" t="s">
        <v>137</v>
      </c>
      <c r="E76" s="25" t="s">
        <v>55</v>
      </c>
      <c r="F76" s="66" t="s">
        <v>297</v>
      </c>
      <c r="G76" s="22">
        <v>70000</v>
      </c>
      <c r="H76" s="58">
        <v>0</v>
      </c>
      <c r="I76" s="22">
        <v>70000</v>
      </c>
      <c r="J76" s="22">
        <f>G76*0.0287</f>
        <v>2009</v>
      </c>
      <c r="K76" s="22">
        <v>5130.45</v>
      </c>
      <c r="L76" s="22">
        <f>G76*0.0304</f>
        <v>2128</v>
      </c>
      <c r="M76" s="22">
        <v>1315.12</v>
      </c>
      <c r="N76" s="22">
        <f>J76+K76+L76+M76</f>
        <v>10582.57</v>
      </c>
      <c r="O76" s="21">
        <f>I76-N76</f>
        <v>59417.43</v>
      </c>
    </row>
    <row r="77" spans="1:15" s="12" customFormat="1" ht="36.75" customHeight="1" x14ac:dyDescent="0.2">
      <c r="A77" s="26">
        <f t="shared" si="28"/>
        <v>68</v>
      </c>
      <c r="B77" s="25" t="s">
        <v>110</v>
      </c>
      <c r="C77" s="25" t="s">
        <v>227</v>
      </c>
      <c r="D77" s="25" t="s">
        <v>85</v>
      </c>
      <c r="E77" s="25" t="s">
        <v>55</v>
      </c>
      <c r="F77" s="66" t="s">
        <v>297</v>
      </c>
      <c r="G77" s="22">
        <v>45000</v>
      </c>
      <c r="H77" s="58">
        <v>0</v>
      </c>
      <c r="I77" s="22">
        <v>45000</v>
      </c>
      <c r="J77" s="22">
        <f t="shared" si="24"/>
        <v>1291.5</v>
      </c>
      <c r="K77" s="22">
        <v>1148.33</v>
      </c>
      <c r="L77" s="22">
        <f t="shared" si="16"/>
        <v>1368</v>
      </c>
      <c r="M77" s="58">
        <v>125</v>
      </c>
      <c r="N77" s="22">
        <f t="shared" ref="N77:N87" si="29">J77+K77+L77+M77</f>
        <v>3932.83</v>
      </c>
      <c r="O77" s="21">
        <f t="shared" si="26"/>
        <v>41067.17</v>
      </c>
    </row>
    <row r="78" spans="1:15" s="12" customFormat="1" ht="36.75" customHeight="1" x14ac:dyDescent="0.2">
      <c r="A78" s="26">
        <f t="shared" si="28"/>
        <v>69</v>
      </c>
      <c r="B78" s="25" t="s">
        <v>120</v>
      </c>
      <c r="C78" s="25" t="s">
        <v>227</v>
      </c>
      <c r="D78" s="25" t="s">
        <v>85</v>
      </c>
      <c r="E78" s="25" t="s">
        <v>56</v>
      </c>
      <c r="F78" s="66" t="s">
        <v>297</v>
      </c>
      <c r="G78" s="22">
        <v>45000</v>
      </c>
      <c r="H78" s="58">
        <v>0</v>
      </c>
      <c r="I78" s="22">
        <v>45000</v>
      </c>
      <c r="J78" s="22">
        <f t="shared" si="24"/>
        <v>1291.5</v>
      </c>
      <c r="K78" s="22">
        <v>0</v>
      </c>
      <c r="L78" s="22">
        <f t="shared" si="16"/>
        <v>1368</v>
      </c>
      <c r="M78" s="22">
        <v>125</v>
      </c>
      <c r="N78" s="22">
        <f t="shared" si="29"/>
        <v>2784.5</v>
      </c>
      <c r="O78" s="21">
        <f t="shared" si="26"/>
        <v>42215.5</v>
      </c>
    </row>
    <row r="79" spans="1:15" s="12" customFormat="1" ht="36.75" customHeight="1" x14ac:dyDescent="0.2">
      <c r="A79" s="26">
        <f t="shared" si="28"/>
        <v>70</v>
      </c>
      <c r="B79" s="25" t="s">
        <v>48</v>
      </c>
      <c r="C79" s="25" t="s">
        <v>227</v>
      </c>
      <c r="D79" s="25" t="s">
        <v>85</v>
      </c>
      <c r="E79" s="25" t="s">
        <v>55</v>
      </c>
      <c r="F79" s="66" t="s">
        <v>297</v>
      </c>
      <c r="G79" s="22">
        <v>45000</v>
      </c>
      <c r="H79" s="58">
        <v>0</v>
      </c>
      <c r="I79" s="22">
        <v>45000</v>
      </c>
      <c r="J79" s="22">
        <f>G79*0.0287</f>
        <v>1291.5</v>
      </c>
      <c r="K79" s="22">
        <v>1148.33</v>
      </c>
      <c r="L79" s="22">
        <f>G79*0.0304</f>
        <v>1368</v>
      </c>
      <c r="M79" s="22">
        <v>125</v>
      </c>
      <c r="N79" s="22">
        <f>J79+K79+L79+M79</f>
        <v>3932.83</v>
      </c>
      <c r="O79" s="21">
        <f>I79-N79</f>
        <v>41067.17</v>
      </c>
    </row>
    <row r="80" spans="1:15" s="12" customFormat="1" ht="36.75" customHeight="1" x14ac:dyDescent="0.2">
      <c r="A80" s="26">
        <f t="shared" si="28"/>
        <v>71</v>
      </c>
      <c r="B80" s="25" t="s">
        <v>40</v>
      </c>
      <c r="C80" s="25" t="s">
        <v>227</v>
      </c>
      <c r="D80" s="25" t="s">
        <v>85</v>
      </c>
      <c r="E80" s="25" t="s">
        <v>55</v>
      </c>
      <c r="F80" s="66" t="s">
        <v>298</v>
      </c>
      <c r="G80" s="22">
        <v>45000</v>
      </c>
      <c r="H80" s="58">
        <v>0</v>
      </c>
      <c r="I80" s="22">
        <v>45000</v>
      </c>
      <c r="J80" s="22">
        <f>G80*0.0287</f>
        <v>1291.5</v>
      </c>
      <c r="K80" s="22">
        <v>1148.33</v>
      </c>
      <c r="L80" s="22">
        <f>G80*0.0304</f>
        <v>1368</v>
      </c>
      <c r="M80" s="58">
        <v>125</v>
      </c>
      <c r="N80" s="22">
        <f>J80+K80+L80+M80</f>
        <v>3932.83</v>
      </c>
      <c r="O80" s="21">
        <f>I80-N80</f>
        <v>41067.17</v>
      </c>
    </row>
    <row r="81" spans="1:16" s="12" customFormat="1" ht="36.75" customHeight="1" x14ac:dyDescent="0.2">
      <c r="A81" s="26">
        <f t="shared" si="28"/>
        <v>72</v>
      </c>
      <c r="B81" s="25" t="s">
        <v>98</v>
      </c>
      <c r="C81" s="25" t="s">
        <v>227</v>
      </c>
      <c r="D81" s="25" t="s">
        <v>139</v>
      </c>
      <c r="E81" s="25" t="s">
        <v>55</v>
      </c>
      <c r="F81" s="66" t="s">
        <v>297</v>
      </c>
      <c r="G81" s="22">
        <v>35000</v>
      </c>
      <c r="H81" s="58">
        <v>0</v>
      </c>
      <c r="I81" s="22">
        <v>35000</v>
      </c>
      <c r="J81" s="22">
        <f>G81*0.0287</f>
        <v>1004.5</v>
      </c>
      <c r="K81" s="58">
        <v>0</v>
      </c>
      <c r="L81" s="22">
        <f>G81*0.0304</f>
        <v>1064</v>
      </c>
      <c r="M81" s="58">
        <v>494</v>
      </c>
      <c r="N81" s="22">
        <f>J81+K81+L81+M81</f>
        <v>2562.5</v>
      </c>
      <c r="O81" s="21">
        <f>I81-N81</f>
        <v>32437.5</v>
      </c>
    </row>
    <row r="82" spans="1:16" s="12" customFormat="1" ht="36.75" customHeight="1" x14ac:dyDescent="0.2">
      <c r="A82" s="26">
        <f t="shared" si="28"/>
        <v>73</v>
      </c>
      <c r="B82" s="25" t="s">
        <v>42</v>
      </c>
      <c r="C82" s="25" t="s">
        <v>227</v>
      </c>
      <c r="D82" s="25" t="s">
        <v>139</v>
      </c>
      <c r="E82" s="25" t="s">
        <v>97</v>
      </c>
      <c r="F82" s="66" t="s">
        <v>298</v>
      </c>
      <c r="G82" s="22">
        <v>45000</v>
      </c>
      <c r="H82" s="58">
        <v>0</v>
      </c>
      <c r="I82" s="22">
        <v>45000</v>
      </c>
      <c r="J82" s="22">
        <f>G82*0.0287</f>
        <v>1291.5</v>
      </c>
      <c r="K82" s="58">
        <v>1148.33</v>
      </c>
      <c r="L82" s="22">
        <f t="shared" ref="L82" si="30">G82*0.0304</f>
        <v>1368</v>
      </c>
      <c r="M82" s="58">
        <v>125</v>
      </c>
      <c r="N82" s="22">
        <f>J82+K82+L82+M82</f>
        <v>3932.83</v>
      </c>
      <c r="O82" s="21">
        <f>I82-N82</f>
        <v>41067.17</v>
      </c>
    </row>
    <row r="83" spans="1:16" s="12" customFormat="1" ht="36.75" customHeight="1" x14ac:dyDescent="0.2">
      <c r="A83" s="26">
        <f t="shared" si="28"/>
        <v>74</v>
      </c>
      <c r="B83" s="25" t="s">
        <v>24</v>
      </c>
      <c r="C83" s="25" t="s">
        <v>227</v>
      </c>
      <c r="D83" s="25" t="s">
        <v>139</v>
      </c>
      <c r="E83" s="25" t="s">
        <v>55</v>
      </c>
      <c r="F83" s="66" t="s">
        <v>297</v>
      </c>
      <c r="G83" s="22">
        <v>45000</v>
      </c>
      <c r="H83" s="58">
        <v>0</v>
      </c>
      <c r="I83" s="22">
        <v>45000</v>
      </c>
      <c r="J83" s="22">
        <f t="shared" si="24"/>
        <v>1291.5</v>
      </c>
      <c r="K83" s="58">
        <v>627.17999999999995</v>
      </c>
      <c r="L83" s="22">
        <f t="shared" si="16"/>
        <v>1368</v>
      </c>
      <c r="M83" s="22">
        <v>3024.92</v>
      </c>
      <c r="N83" s="22">
        <f t="shared" si="29"/>
        <v>6311.6</v>
      </c>
      <c r="O83" s="21">
        <f t="shared" si="26"/>
        <v>38688.400000000001</v>
      </c>
    </row>
    <row r="84" spans="1:16" s="12" customFormat="1" ht="36.75" customHeight="1" x14ac:dyDescent="0.2">
      <c r="A84" s="26">
        <f t="shared" si="28"/>
        <v>75</v>
      </c>
      <c r="B84" s="25" t="s">
        <v>43</v>
      </c>
      <c r="C84" s="25" t="s">
        <v>227</v>
      </c>
      <c r="D84" s="25" t="s">
        <v>139</v>
      </c>
      <c r="E84" s="25" t="s">
        <v>55</v>
      </c>
      <c r="F84" s="66" t="s">
        <v>298</v>
      </c>
      <c r="G84" s="22">
        <v>45000</v>
      </c>
      <c r="H84" s="58">
        <v>0</v>
      </c>
      <c r="I84" s="22">
        <v>45000</v>
      </c>
      <c r="J84" s="22">
        <f t="shared" si="24"/>
        <v>1291.5</v>
      </c>
      <c r="K84" s="58">
        <v>1148.33</v>
      </c>
      <c r="L84" s="22">
        <f t="shared" ref="L84:L87" si="31">G84*0.0304</f>
        <v>1368</v>
      </c>
      <c r="M84" s="58">
        <v>25</v>
      </c>
      <c r="N84" s="22">
        <f t="shared" si="29"/>
        <v>3832.83</v>
      </c>
      <c r="O84" s="21">
        <f t="shared" si="26"/>
        <v>41167.17</v>
      </c>
    </row>
    <row r="85" spans="1:16" s="12" customFormat="1" ht="36.75" customHeight="1" x14ac:dyDescent="0.2">
      <c r="A85" s="26">
        <f t="shared" si="28"/>
        <v>76</v>
      </c>
      <c r="B85" s="25" t="s">
        <v>44</v>
      </c>
      <c r="C85" s="25" t="s">
        <v>227</v>
      </c>
      <c r="D85" s="25" t="s">
        <v>139</v>
      </c>
      <c r="E85" s="25" t="s">
        <v>55</v>
      </c>
      <c r="F85" s="66" t="s">
        <v>297</v>
      </c>
      <c r="G85" s="22">
        <v>45000</v>
      </c>
      <c r="H85" s="58">
        <v>0</v>
      </c>
      <c r="I85" s="22">
        <v>45000</v>
      </c>
      <c r="J85" s="22">
        <f t="shared" si="24"/>
        <v>1291.5</v>
      </c>
      <c r="K85" s="58">
        <v>969.81</v>
      </c>
      <c r="L85" s="22">
        <f t="shared" si="31"/>
        <v>1368</v>
      </c>
      <c r="M85" s="22">
        <v>1315.12</v>
      </c>
      <c r="N85" s="22">
        <f t="shared" si="29"/>
        <v>4944.43</v>
      </c>
      <c r="O85" s="21">
        <f t="shared" si="26"/>
        <v>40055.57</v>
      </c>
    </row>
    <row r="86" spans="1:16" s="12" customFormat="1" ht="36.75" customHeight="1" x14ac:dyDescent="0.2">
      <c r="A86" s="26">
        <f t="shared" si="28"/>
        <v>77</v>
      </c>
      <c r="B86" s="25" t="s">
        <v>39</v>
      </c>
      <c r="C86" s="25" t="s">
        <v>227</v>
      </c>
      <c r="D86" s="25" t="s">
        <v>139</v>
      </c>
      <c r="E86" s="25" t="s">
        <v>56</v>
      </c>
      <c r="F86" s="66" t="s">
        <v>298</v>
      </c>
      <c r="G86" s="22">
        <v>45000</v>
      </c>
      <c r="H86" s="58">
        <v>0</v>
      </c>
      <c r="I86" s="22">
        <v>45000</v>
      </c>
      <c r="J86" s="22">
        <f t="shared" si="24"/>
        <v>1291.5</v>
      </c>
      <c r="K86" s="58">
        <v>0</v>
      </c>
      <c r="L86" s="22">
        <f t="shared" si="31"/>
        <v>1368</v>
      </c>
      <c r="M86" s="58">
        <v>125</v>
      </c>
      <c r="N86" s="22">
        <f t="shared" si="29"/>
        <v>2784.5</v>
      </c>
      <c r="O86" s="21">
        <f t="shared" si="26"/>
        <v>42215.5</v>
      </c>
    </row>
    <row r="87" spans="1:16" s="12" customFormat="1" ht="36.75" customHeight="1" x14ac:dyDescent="0.2">
      <c r="A87" s="26">
        <f t="shared" si="28"/>
        <v>78</v>
      </c>
      <c r="B87" s="25" t="s">
        <v>180</v>
      </c>
      <c r="C87" s="25" t="s">
        <v>227</v>
      </c>
      <c r="D87" s="25" t="s">
        <v>181</v>
      </c>
      <c r="E87" s="25" t="s">
        <v>56</v>
      </c>
      <c r="F87" s="66" t="s">
        <v>297</v>
      </c>
      <c r="G87" s="22">
        <v>35000</v>
      </c>
      <c r="H87" s="58">
        <v>0</v>
      </c>
      <c r="I87" s="22">
        <v>35000</v>
      </c>
      <c r="J87" s="22">
        <f t="shared" si="24"/>
        <v>1004.5</v>
      </c>
      <c r="K87" s="58">
        <v>0</v>
      </c>
      <c r="L87" s="22">
        <f t="shared" si="31"/>
        <v>1064</v>
      </c>
      <c r="M87" s="22">
        <v>25</v>
      </c>
      <c r="N87" s="22">
        <f t="shared" si="29"/>
        <v>2093.5</v>
      </c>
      <c r="O87" s="21">
        <f t="shared" si="26"/>
        <v>32906.5</v>
      </c>
    </row>
    <row r="88" spans="1:16" s="2" customFormat="1" ht="36.75" customHeight="1" x14ac:dyDescent="0.2">
      <c r="A88" s="26">
        <f t="shared" si="28"/>
        <v>79</v>
      </c>
      <c r="B88" s="25" t="s">
        <v>7</v>
      </c>
      <c r="C88" s="25" t="s">
        <v>256</v>
      </c>
      <c r="D88" s="25" t="s">
        <v>259</v>
      </c>
      <c r="E88" s="25" t="s">
        <v>55</v>
      </c>
      <c r="F88" s="66" t="s">
        <v>298</v>
      </c>
      <c r="G88" s="22">
        <v>150000</v>
      </c>
      <c r="H88" s="58">
        <v>0</v>
      </c>
      <c r="I88" s="22">
        <v>150000</v>
      </c>
      <c r="J88" s="22">
        <f t="shared" ref="J88" si="32">G88*0.0287</f>
        <v>4305</v>
      </c>
      <c r="K88" s="22">
        <v>23981.99</v>
      </c>
      <c r="L88" s="22">
        <v>4098.53</v>
      </c>
      <c r="M88" s="58">
        <v>125</v>
      </c>
      <c r="N88" s="22">
        <f t="shared" ref="N88" si="33">J88+K88+L88+M88</f>
        <v>32510.52</v>
      </c>
      <c r="O88" s="21">
        <f t="shared" ref="O88" si="34">I88-N88</f>
        <v>117489.48</v>
      </c>
      <c r="P88" s="3"/>
    </row>
    <row r="89" spans="1:16" s="12" customFormat="1" ht="36.75" customHeight="1" x14ac:dyDescent="0.2">
      <c r="A89" s="26">
        <f t="shared" si="28"/>
        <v>80</v>
      </c>
      <c r="B89" s="25" t="s">
        <v>49</v>
      </c>
      <c r="C89" s="25" t="s">
        <v>226</v>
      </c>
      <c r="D89" s="25" t="s">
        <v>73</v>
      </c>
      <c r="E89" s="25" t="s">
        <v>55</v>
      </c>
      <c r="F89" s="66" t="s">
        <v>297</v>
      </c>
      <c r="G89" s="22">
        <v>45000</v>
      </c>
      <c r="H89" s="58">
        <v>0</v>
      </c>
      <c r="I89" s="22">
        <v>45000</v>
      </c>
      <c r="J89" s="22">
        <f t="shared" ref="J89" si="35">G89*0.0287</f>
        <v>1291.5</v>
      </c>
      <c r="K89" s="22">
        <v>1148.33</v>
      </c>
      <c r="L89" s="22">
        <f t="shared" ref="L89" si="36">G89*0.0304</f>
        <v>1368</v>
      </c>
      <c r="M89" s="58">
        <v>125</v>
      </c>
      <c r="N89" s="22">
        <f t="shared" ref="N89" si="37">J89+K89+L89+M89</f>
        <v>3932.83</v>
      </c>
      <c r="O89" s="21">
        <f>I89-N89</f>
        <v>41067.17</v>
      </c>
    </row>
    <row r="90" spans="1:16" s="12" customFormat="1" ht="36.75" customHeight="1" x14ac:dyDescent="0.2">
      <c r="A90" s="26">
        <f t="shared" si="28"/>
        <v>81</v>
      </c>
      <c r="B90" s="25" t="s">
        <v>128</v>
      </c>
      <c r="C90" s="25" t="s">
        <v>226</v>
      </c>
      <c r="D90" s="25" t="s">
        <v>127</v>
      </c>
      <c r="E90" s="25" t="s">
        <v>56</v>
      </c>
      <c r="F90" s="66" t="s">
        <v>297</v>
      </c>
      <c r="G90" s="22">
        <v>70000</v>
      </c>
      <c r="H90" s="58">
        <v>0</v>
      </c>
      <c r="I90" s="22">
        <v>70000</v>
      </c>
      <c r="J90" s="22">
        <f>G90*0.0287</f>
        <v>2009</v>
      </c>
      <c r="K90" s="22">
        <v>5368.48</v>
      </c>
      <c r="L90" s="22">
        <f>G90*0.0304</f>
        <v>2128</v>
      </c>
      <c r="M90" s="22">
        <v>1568.5</v>
      </c>
      <c r="N90" s="22">
        <f>J90+K90+L90+M90</f>
        <v>11073.98</v>
      </c>
      <c r="O90" s="21">
        <f>I90-N90</f>
        <v>58926.020000000004</v>
      </c>
    </row>
    <row r="91" spans="1:16" s="12" customFormat="1" ht="36.75" customHeight="1" x14ac:dyDescent="0.2">
      <c r="A91" s="26">
        <f t="shared" si="28"/>
        <v>82</v>
      </c>
      <c r="B91" s="25" t="s">
        <v>50</v>
      </c>
      <c r="C91" s="25" t="s">
        <v>226</v>
      </c>
      <c r="D91" s="25" t="s">
        <v>74</v>
      </c>
      <c r="E91" s="25" t="s">
        <v>55</v>
      </c>
      <c r="F91" s="66" t="s">
        <v>297</v>
      </c>
      <c r="G91" s="22">
        <v>70000</v>
      </c>
      <c r="H91" s="58">
        <v>0</v>
      </c>
      <c r="I91" s="22">
        <v>70000</v>
      </c>
      <c r="J91" s="22">
        <f>G91*0.0287</f>
        <v>2009</v>
      </c>
      <c r="K91" s="22">
        <v>5368.48</v>
      </c>
      <c r="L91" s="22">
        <f>G91*0.0304</f>
        <v>2128</v>
      </c>
      <c r="M91" s="22">
        <v>4343</v>
      </c>
      <c r="N91" s="22">
        <f>J91+K91+L91+M91</f>
        <v>13848.48</v>
      </c>
      <c r="O91" s="21">
        <f>I91-N91</f>
        <v>56151.520000000004</v>
      </c>
    </row>
    <row r="92" spans="1:16" s="12" customFormat="1" ht="36.75" customHeight="1" x14ac:dyDescent="0.2">
      <c r="A92" s="26">
        <f t="shared" si="28"/>
        <v>83</v>
      </c>
      <c r="B92" s="25" t="s">
        <v>46</v>
      </c>
      <c r="C92" s="25" t="s">
        <v>226</v>
      </c>
      <c r="D92" s="25" t="s">
        <v>81</v>
      </c>
      <c r="E92" s="25" t="s">
        <v>55</v>
      </c>
      <c r="F92" s="66" t="s">
        <v>298</v>
      </c>
      <c r="G92" s="22">
        <v>80000</v>
      </c>
      <c r="H92" s="58">
        <v>0</v>
      </c>
      <c r="I92" s="22">
        <v>80000</v>
      </c>
      <c r="J92" s="22">
        <f>G92*0.0287</f>
        <v>2296</v>
      </c>
      <c r="K92" s="22">
        <v>7103.64</v>
      </c>
      <c r="L92" s="22">
        <f>G92*0.0304</f>
        <v>2432</v>
      </c>
      <c r="M92" s="22">
        <v>2033.12</v>
      </c>
      <c r="N92" s="22">
        <f>J92+K92+L92+M92</f>
        <v>13864.759999999998</v>
      </c>
      <c r="O92" s="21">
        <f>I92-N92</f>
        <v>66135.240000000005</v>
      </c>
    </row>
    <row r="93" spans="1:16" s="2" customFormat="1" ht="36.75" customHeight="1" x14ac:dyDescent="0.2">
      <c r="A93" s="26">
        <f t="shared" si="28"/>
        <v>84</v>
      </c>
      <c r="B93" s="25" t="s">
        <v>86</v>
      </c>
      <c r="C93" s="25" t="s">
        <v>226</v>
      </c>
      <c r="D93" s="25" t="s">
        <v>87</v>
      </c>
      <c r="E93" s="25" t="s">
        <v>55</v>
      </c>
      <c r="F93" s="66" t="s">
        <v>297</v>
      </c>
      <c r="G93" s="22">
        <v>45000</v>
      </c>
      <c r="H93" s="58">
        <v>0</v>
      </c>
      <c r="I93" s="22">
        <v>45000</v>
      </c>
      <c r="J93" s="22">
        <f t="shared" ref="J93" si="38">G93*0.0287</f>
        <v>1291.5</v>
      </c>
      <c r="K93" s="22">
        <v>1148.33</v>
      </c>
      <c r="L93" s="22">
        <f t="shared" ref="L93" si="39">G93*0.0304</f>
        <v>1368</v>
      </c>
      <c r="M93" s="22">
        <v>125</v>
      </c>
      <c r="N93" s="22">
        <f t="shared" ref="N93" si="40">J93+K93+L93+M93</f>
        <v>3932.83</v>
      </c>
      <c r="O93" s="21">
        <f t="shared" ref="O93" si="41">I93-N93</f>
        <v>41067.17</v>
      </c>
      <c r="P93" s="3"/>
    </row>
    <row r="94" spans="1:16" s="12" customFormat="1" ht="36.75" customHeight="1" x14ac:dyDescent="0.2">
      <c r="A94" s="26">
        <f t="shared" si="28"/>
        <v>85</v>
      </c>
      <c r="B94" s="25" t="s">
        <v>88</v>
      </c>
      <c r="C94" s="25" t="s">
        <v>226</v>
      </c>
      <c r="D94" s="25" t="s">
        <v>87</v>
      </c>
      <c r="E94" s="25" t="s">
        <v>55</v>
      </c>
      <c r="F94" s="66" t="s">
        <v>297</v>
      </c>
      <c r="G94" s="22">
        <v>45000</v>
      </c>
      <c r="H94" s="58">
        <v>0</v>
      </c>
      <c r="I94" s="22">
        <v>45000</v>
      </c>
      <c r="J94" s="22">
        <f t="shared" ref="J94:J99" si="42">G94*0.0287</f>
        <v>1291.5</v>
      </c>
      <c r="K94" s="22">
        <v>1148.33</v>
      </c>
      <c r="L94" s="22">
        <f t="shared" ref="L94:L99" si="43">G94*0.0304</f>
        <v>1368</v>
      </c>
      <c r="M94" s="22">
        <v>1561</v>
      </c>
      <c r="N94" s="22">
        <f t="shared" ref="N94:N99" si="44">J94+K94+L94+M94</f>
        <v>5368.83</v>
      </c>
      <c r="O94" s="21">
        <f t="shared" ref="O94:O99" si="45">I94-N94</f>
        <v>39631.17</v>
      </c>
    </row>
    <row r="95" spans="1:16" s="12" customFormat="1" ht="36.75" customHeight="1" x14ac:dyDescent="0.2">
      <c r="A95" s="26">
        <f t="shared" si="28"/>
        <v>86</v>
      </c>
      <c r="B95" s="25" t="s">
        <v>90</v>
      </c>
      <c r="C95" s="25" t="s">
        <v>226</v>
      </c>
      <c r="D95" s="25" t="s">
        <v>87</v>
      </c>
      <c r="E95" s="25" t="s">
        <v>55</v>
      </c>
      <c r="F95" s="66" t="s">
        <v>297</v>
      </c>
      <c r="G95" s="22">
        <v>45000</v>
      </c>
      <c r="H95" s="58">
        <v>0</v>
      </c>
      <c r="I95" s="22">
        <v>45000</v>
      </c>
      <c r="J95" s="22">
        <f t="shared" si="42"/>
        <v>1291.5</v>
      </c>
      <c r="K95" s="22">
        <v>1148.33</v>
      </c>
      <c r="L95" s="22">
        <f t="shared" si="43"/>
        <v>1368</v>
      </c>
      <c r="M95" s="22">
        <v>1561</v>
      </c>
      <c r="N95" s="22">
        <f t="shared" si="44"/>
        <v>5368.83</v>
      </c>
      <c r="O95" s="21">
        <f t="shared" si="45"/>
        <v>39631.17</v>
      </c>
    </row>
    <row r="96" spans="1:16" s="12" customFormat="1" ht="36.75" customHeight="1" x14ac:dyDescent="0.2">
      <c r="A96" s="26">
        <f t="shared" si="28"/>
        <v>87</v>
      </c>
      <c r="B96" s="25" t="s">
        <v>91</v>
      </c>
      <c r="C96" s="25" t="s">
        <v>226</v>
      </c>
      <c r="D96" s="25" t="s">
        <v>87</v>
      </c>
      <c r="E96" s="25" t="s">
        <v>55</v>
      </c>
      <c r="F96" s="66" t="s">
        <v>298</v>
      </c>
      <c r="G96" s="22">
        <v>45000</v>
      </c>
      <c r="H96" s="58">
        <v>0</v>
      </c>
      <c r="I96" s="22">
        <v>45000</v>
      </c>
      <c r="J96" s="22">
        <f t="shared" si="42"/>
        <v>1291.5</v>
      </c>
      <c r="K96" s="22">
        <v>1148.33</v>
      </c>
      <c r="L96" s="22">
        <f t="shared" si="43"/>
        <v>1368</v>
      </c>
      <c r="M96" s="22">
        <v>125</v>
      </c>
      <c r="N96" s="22">
        <f t="shared" si="44"/>
        <v>3932.83</v>
      </c>
      <c r="O96" s="21">
        <f t="shared" si="45"/>
        <v>41067.17</v>
      </c>
    </row>
    <row r="97" spans="1:16" s="12" customFormat="1" ht="36.75" customHeight="1" x14ac:dyDescent="0.2">
      <c r="A97" s="26">
        <f t="shared" si="28"/>
        <v>88</v>
      </c>
      <c r="B97" s="25" t="s">
        <v>92</v>
      </c>
      <c r="C97" s="25" t="s">
        <v>226</v>
      </c>
      <c r="D97" s="25" t="s">
        <v>87</v>
      </c>
      <c r="E97" s="25" t="s">
        <v>55</v>
      </c>
      <c r="F97" s="66" t="s">
        <v>297</v>
      </c>
      <c r="G97" s="22">
        <v>45000</v>
      </c>
      <c r="H97" s="58">
        <v>0</v>
      </c>
      <c r="I97" s="22">
        <v>45000</v>
      </c>
      <c r="J97" s="22">
        <f t="shared" si="42"/>
        <v>1291.5</v>
      </c>
      <c r="K97" s="22">
        <v>1148.33</v>
      </c>
      <c r="L97" s="22">
        <f t="shared" si="43"/>
        <v>1368</v>
      </c>
      <c r="M97" s="22">
        <v>125</v>
      </c>
      <c r="N97" s="22">
        <f t="shared" si="44"/>
        <v>3932.83</v>
      </c>
      <c r="O97" s="21">
        <f t="shared" si="45"/>
        <v>41067.17</v>
      </c>
    </row>
    <row r="98" spans="1:16" s="12" customFormat="1" ht="36.75" customHeight="1" x14ac:dyDescent="0.2">
      <c r="A98" s="26">
        <f t="shared" si="28"/>
        <v>89</v>
      </c>
      <c r="B98" s="25" t="s">
        <v>93</v>
      </c>
      <c r="C98" s="25" t="s">
        <v>226</v>
      </c>
      <c r="D98" s="25" t="s">
        <v>87</v>
      </c>
      <c r="E98" s="25" t="s">
        <v>55</v>
      </c>
      <c r="F98" s="66" t="s">
        <v>297</v>
      </c>
      <c r="G98" s="22">
        <v>45000</v>
      </c>
      <c r="H98" s="58">
        <v>0</v>
      </c>
      <c r="I98" s="22">
        <v>45000</v>
      </c>
      <c r="J98" s="22">
        <f t="shared" si="42"/>
        <v>1291.5</v>
      </c>
      <c r="K98" s="22">
        <v>969.81</v>
      </c>
      <c r="L98" s="22">
        <f t="shared" si="43"/>
        <v>1368</v>
      </c>
      <c r="M98" s="22">
        <v>1315.12</v>
      </c>
      <c r="N98" s="22">
        <f t="shared" si="44"/>
        <v>4944.43</v>
      </c>
      <c r="O98" s="21">
        <f t="shared" si="45"/>
        <v>40055.57</v>
      </c>
    </row>
    <row r="99" spans="1:16" s="12" customFormat="1" ht="36.75" customHeight="1" x14ac:dyDescent="0.2">
      <c r="A99" s="26">
        <f t="shared" si="28"/>
        <v>90</v>
      </c>
      <c r="B99" s="25" t="s">
        <v>111</v>
      </c>
      <c r="C99" s="25" t="s">
        <v>226</v>
      </c>
      <c r="D99" s="25" t="s">
        <v>87</v>
      </c>
      <c r="E99" s="25" t="s">
        <v>55</v>
      </c>
      <c r="F99" s="66" t="s">
        <v>297</v>
      </c>
      <c r="G99" s="22">
        <v>45000</v>
      </c>
      <c r="H99" s="58">
        <v>0</v>
      </c>
      <c r="I99" s="22">
        <v>45000</v>
      </c>
      <c r="J99" s="22">
        <f t="shared" si="42"/>
        <v>1291.5</v>
      </c>
      <c r="K99" s="22">
        <v>969.81</v>
      </c>
      <c r="L99" s="22">
        <f t="shared" si="43"/>
        <v>1368</v>
      </c>
      <c r="M99" s="22">
        <v>1315.12</v>
      </c>
      <c r="N99" s="22">
        <f t="shared" si="44"/>
        <v>4944.43</v>
      </c>
      <c r="O99" s="21">
        <f t="shared" si="45"/>
        <v>40055.57</v>
      </c>
    </row>
    <row r="100" spans="1:16" s="12" customFormat="1" ht="36.75" customHeight="1" x14ac:dyDescent="0.2">
      <c r="A100" s="26">
        <f t="shared" si="28"/>
        <v>91</v>
      </c>
      <c r="B100" s="25" t="s">
        <v>143</v>
      </c>
      <c r="C100" s="25" t="s">
        <v>226</v>
      </c>
      <c r="D100" s="25" t="s">
        <v>87</v>
      </c>
      <c r="E100" s="25" t="s">
        <v>55</v>
      </c>
      <c r="F100" s="66" t="s">
        <v>297</v>
      </c>
      <c r="G100" s="22">
        <v>45000</v>
      </c>
      <c r="H100" s="58">
        <v>0</v>
      </c>
      <c r="I100" s="22">
        <v>45000</v>
      </c>
      <c r="J100" s="22">
        <f t="shared" ref="J100" si="46">G100*0.0287</f>
        <v>1291.5</v>
      </c>
      <c r="K100" s="58">
        <v>1148.33</v>
      </c>
      <c r="L100" s="22">
        <v>1368</v>
      </c>
      <c r="M100" s="22">
        <v>25</v>
      </c>
      <c r="N100" s="22">
        <f t="shared" ref="N100" si="47">J100+K100+L100+M100</f>
        <v>3832.83</v>
      </c>
      <c r="O100" s="21">
        <f t="shared" ref="O100" si="48">I100-N100</f>
        <v>41167.17</v>
      </c>
    </row>
    <row r="101" spans="1:16" s="12" customFormat="1" ht="36.75" customHeight="1" x14ac:dyDescent="0.2">
      <c r="A101" s="26">
        <f t="shared" si="28"/>
        <v>92</v>
      </c>
      <c r="B101" s="25" t="s">
        <v>261</v>
      </c>
      <c r="C101" s="25" t="s">
        <v>226</v>
      </c>
      <c r="D101" s="25" t="s">
        <v>151</v>
      </c>
      <c r="E101" s="25" t="s">
        <v>68</v>
      </c>
      <c r="F101" s="66" t="s">
        <v>297</v>
      </c>
      <c r="G101" s="22">
        <v>45000</v>
      </c>
      <c r="H101" s="58">
        <v>0</v>
      </c>
      <c r="I101" s="22">
        <v>45000</v>
      </c>
      <c r="J101" s="22">
        <f>G101*0.0287</f>
        <v>1291.5</v>
      </c>
      <c r="K101" s="22">
        <v>1148.33</v>
      </c>
      <c r="L101" s="22">
        <f>G101*0.0304</f>
        <v>1368</v>
      </c>
      <c r="M101" s="22">
        <v>125</v>
      </c>
      <c r="N101" s="22">
        <f>J101+K101+L101+M101</f>
        <v>3932.83</v>
      </c>
      <c r="O101" s="21">
        <f t="shared" ref="O101:O115" si="49">I101-N101</f>
        <v>41067.17</v>
      </c>
    </row>
    <row r="102" spans="1:16" s="2" customFormat="1" ht="36.75" customHeight="1" x14ac:dyDescent="0.2">
      <c r="A102" s="26">
        <f t="shared" si="28"/>
        <v>93</v>
      </c>
      <c r="B102" s="25" t="s">
        <v>30</v>
      </c>
      <c r="C102" s="25" t="s">
        <v>226</v>
      </c>
      <c r="D102" s="25" t="s">
        <v>14</v>
      </c>
      <c r="E102" s="25" t="s">
        <v>56</v>
      </c>
      <c r="F102" s="66" t="s">
        <v>297</v>
      </c>
      <c r="G102" s="22">
        <v>35000</v>
      </c>
      <c r="H102" s="58">
        <v>0</v>
      </c>
      <c r="I102" s="22">
        <v>35000</v>
      </c>
      <c r="J102" s="22">
        <f>G102*0.0287</f>
        <v>1004.5</v>
      </c>
      <c r="K102" s="22">
        <v>0</v>
      </c>
      <c r="L102" s="22">
        <f>G102*0.0304</f>
        <v>1064</v>
      </c>
      <c r="M102" s="58">
        <v>125</v>
      </c>
      <c r="N102" s="22">
        <f>J102+K102+L102+M102</f>
        <v>2193.5</v>
      </c>
      <c r="O102" s="21">
        <f t="shared" si="49"/>
        <v>32806.5</v>
      </c>
      <c r="P102" s="3"/>
    </row>
    <row r="103" spans="1:16" s="12" customFormat="1" ht="36.75" customHeight="1" x14ac:dyDescent="0.2">
      <c r="A103" s="26">
        <f t="shared" si="28"/>
        <v>94</v>
      </c>
      <c r="B103" s="25" t="s">
        <v>45</v>
      </c>
      <c r="C103" s="25" t="s">
        <v>228</v>
      </c>
      <c r="D103" s="25" t="s">
        <v>108</v>
      </c>
      <c r="E103" s="25" t="s">
        <v>56</v>
      </c>
      <c r="F103" s="66" t="s">
        <v>297</v>
      </c>
      <c r="G103" s="22">
        <v>110000</v>
      </c>
      <c r="H103" s="58">
        <v>0</v>
      </c>
      <c r="I103" s="22">
        <v>110000</v>
      </c>
      <c r="J103" s="22">
        <f t="shared" ref="J103" si="50">G103*0.0287</f>
        <v>3157</v>
      </c>
      <c r="K103" s="22">
        <v>14457.62</v>
      </c>
      <c r="L103" s="22">
        <f>G103*0.0304</f>
        <v>3344</v>
      </c>
      <c r="M103" s="58">
        <v>125</v>
      </c>
      <c r="N103" s="22">
        <f t="shared" ref="N103" si="51">J103+K103+L103+M103</f>
        <v>21083.620000000003</v>
      </c>
      <c r="O103" s="21">
        <f t="shared" si="49"/>
        <v>88916.38</v>
      </c>
    </row>
    <row r="104" spans="1:16" s="12" customFormat="1" ht="36.75" customHeight="1" x14ac:dyDescent="0.2">
      <c r="A104" s="26">
        <f t="shared" si="28"/>
        <v>95</v>
      </c>
      <c r="B104" s="25" t="s">
        <v>75</v>
      </c>
      <c r="C104" s="25" t="s">
        <v>228</v>
      </c>
      <c r="D104" s="25" t="s">
        <v>284</v>
      </c>
      <c r="E104" s="25" t="s">
        <v>56</v>
      </c>
      <c r="F104" s="66" t="s">
        <v>298</v>
      </c>
      <c r="G104" s="22">
        <v>50000</v>
      </c>
      <c r="H104" s="58">
        <v>0</v>
      </c>
      <c r="I104" s="22">
        <v>50000</v>
      </c>
      <c r="J104" s="22">
        <f t="shared" ref="J104:J115" si="52">G104*0.0287</f>
        <v>1435</v>
      </c>
      <c r="K104" s="22">
        <v>1675.48</v>
      </c>
      <c r="L104" s="22">
        <f>G104*0.0304</f>
        <v>1520</v>
      </c>
      <c r="M104" s="22">
        <v>1315.12</v>
      </c>
      <c r="N104" s="22">
        <f t="shared" ref="N104:N115" si="53">J104+K104+L104+M104</f>
        <v>5945.5999999999995</v>
      </c>
      <c r="O104" s="21">
        <f t="shared" si="49"/>
        <v>44054.400000000001</v>
      </c>
    </row>
    <row r="105" spans="1:16" s="12" customFormat="1" ht="36.75" customHeight="1" x14ac:dyDescent="0.2">
      <c r="A105" s="26">
        <f t="shared" si="28"/>
        <v>96</v>
      </c>
      <c r="B105" s="25" t="s">
        <v>250</v>
      </c>
      <c r="C105" s="25" t="s">
        <v>228</v>
      </c>
      <c r="D105" s="25" t="s">
        <v>224</v>
      </c>
      <c r="E105" s="25" t="s">
        <v>56</v>
      </c>
      <c r="F105" s="66" t="s">
        <v>297</v>
      </c>
      <c r="G105" s="22">
        <v>35000</v>
      </c>
      <c r="H105" s="58">
        <v>0</v>
      </c>
      <c r="I105" s="22">
        <v>35000</v>
      </c>
      <c r="J105" s="22">
        <f t="shared" si="52"/>
        <v>1004.5</v>
      </c>
      <c r="K105" s="22">
        <v>0</v>
      </c>
      <c r="L105" s="22">
        <f>G105*0.0304</f>
        <v>1064</v>
      </c>
      <c r="M105" s="22">
        <v>3125</v>
      </c>
      <c r="N105" s="22">
        <f t="shared" si="53"/>
        <v>5193.5</v>
      </c>
      <c r="O105" s="21">
        <f t="shared" si="49"/>
        <v>29806.5</v>
      </c>
    </row>
    <row r="106" spans="1:16" s="12" customFormat="1" ht="36.75" customHeight="1" x14ac:dyDescent="0.2">
      <c r="A106" s="26">
        <f t="shared" si="28"/>
        <v>97</v>
      </c>
      <c r="B106" s="25" t="s">
        <v>20</v>
      </c>
      <c r="C106" s="25" t="s">
        <v>301</v>
      </c>
      <c r="D106" s="25" t="s">
        <v>78</v>
      </c>
      <c r="E106" s="25" t="s">
        <v>55</v>
      </c>
      <c r="F106" s="66" t="s">
        <v>298</v>
      </c>
      <c r="G106" s="22">
        <v>150000</v>
      </c>
      <c r="H106" s="58">
        <v>0</v>
      </c>
      <c r="I106" s="22">
        <v>150000</v>
      </c>
      <c r="J106" s="22">
        <f t="shared" si="52"/>
        <v>4305</v>
      </c>
      <c r="K106" s="22">
        <v>23684.46</v>
      </c>
      <c r="L106" s="22">
        <v>4098.53</v>
      </c>
      <c r="M106" s="22">
        <v>1315.12</v>
      </c>
      <c r="N106" s="22">
        <f t="shared" si="53"/>
        <v>33403.11</v>
      </c>
      <c r="O106" s="21">
        <f t="shared" si="49"/>
        <v>116596.89</v>
      </c>
    </row>
    <row r="107" spans="1:16" s="12" customFormat="1" ht="36.75" customHeight="1" x14ac:dyDescent="0.2">
      <c r="A107" s="26">
        <f t="shared" si="28"/>
        <v>98</v>
      </c>
      <c r="B107" s="25" t="s">
        <v>107</v>
      </c>
      <c r="C107" s="25" t="s">
        <v>301</v>
      </c>
      <c r="D107" s="25" t="s">
        <v>23</v>
      </c>
      <c r="E107" s="25" t="s">
        <v>56</v>
      </c>
      <c r="F107" s="66" t="s">
        <v>297</v>
      </c>
      <c r="G107" s="22">
        <v>75000</v>
      </c>
      <c r="H107" s="58">
        <v>0</v>
      </c>
      <c r="I107" s="22">
        <v>75000</v>
      </c>
      <c r="J107" s="22">
        <f t="shared" si="52"/>
        <v>2152.5</v>
      </c>
      <c r="K107" s="22">
        <v>6309.38</v>
      </c>
      <c r="L107" s="22">
        <f t="shared" ref="L107:L115" si="54">G107*0.0304</f>
        <v>2280</v>
      </c>
      <c r="M107" s="58">
        <v>125</v>
      </c>
      <c r="N107" s="22">
        <f t="shared" si="53"/>
        <v>10866.880000000001</v>
      </c>
      <c r="O107" s="21">
        <f t="shared" si="49"/>
        <v>64133.119999999995</v>
      </c>
    </row>
    <row r="108" spans="1:16" s="12" customFormat="1" ht="36.75" customHeight="1" x14ac:dyDescent="0.2">
      <c r="A108" s="26">
        <f t="shared" si="28"/>
        <v>99</v>
      </c>
      <c r="B108" s="25" t="s">
        <v>138</v>
      </c>
      <c r="C108" s="25" t="s">
        <v>301</v>
      </c>
      <c r="D108" s="25" t="s">
        <v>14</v>
      </c>
      <c r="E108" s="25" t="s">
        <v>56</v>
      </c>
      <c r="F108" s="66" t="s">
        <v>297</v>
      </c>
      <c r="G108" s="22">
        <v>30000</v>
      </c>
      <c r="H108" s="58">
        <v>0</v>
      </c>
      <c r="I108" s="22">
        <v>30000</v>
      </c>
      <c r="J108" s="22">
        <f t="shared" si="52"/>
        <v>861</v>
      </c>
      <c r="K108" s="22">
        <v>0</v>
      </c>
      <c r="L108" s="22">
        <f t="shared" si="54"/>
        <v>912</v>
      </c>
      <c r="M108" s="22">
        <v>1315.12</v>
      </c>
      <c r="N108" s="22">
        <f t="shared" si="53"/>
        <v>3088.12</v>
      </c>
      <c r="O108" s="21">
        <f t="shared" si="49"/>
        <v>26911.88</v>
      </c>
    </row>
    <row r="109" spans="1:16" s="12" customFormat="1" ht="36.75" customHeight="1" x14ac:dyDescent="0.2">
      <c r="A109" s="26">
        <f t="shared" si="28"/>
        <v>100</v>
      </c>
      <c r="B109" s="25" t="s">
        <v>134</v>
      </c>
      <c r="C109" s="25" t="s">
        <v>301</v>
      </c>
      <c r="D109" s="25" t="s">
        <v>14</v>
      </c>
      <c r="E109" s="25" t="s">
        <v>56</v>
      </c>
      <c r="F109" s="66" t="s">
        <v>298</v>
      </c>
      <c r="G109" s="22">
        <v>35000</v>
      </c>
      <c r="H109" s="58">
        <v>0</v>
      </c>
      <c r="I109" s="22">
        <v>35000</v>
      </c>
      <c r="J109" s="22">
        <f t="shared" si="52"/>
        <v>1004.5</v>
      </c>
      <c r="K109" s="22">
        <v>0</v>
      </c>
      <c r="L109" s="22">
        <f t="shared" si="54"/>
        <v>1064</v>
      </c>
      <c r="M109" s="22">
        <v>125</v>
      </c>
      <c r="N109" s="22">
        <f t="shared" si="53"/>
        <v>2193.5</v>
      </c>
      <c r="O109" s="21">
        <f t="shared" si="49"/>
        <v>32806.5</v>
      </c>
    </row>
    <row r="110" spans="1:16" s="12" customFormat="1" ht="36.75" customHeight="1" x14ac:dyDescent="0.2">
      <c r="A110" s="26">
        <f t="shared" si="28"/>
        <v>101</v>
      </c>
      <c r="B110" s="25" t="s">
        <v>16</v>
      </c>
      <c r="C110" s="25" t="s">
        <v>301</v>
      </c>
      <c r="D110" s="25" t="s">
        <v>17</v>
      </c>
      <c r="E110" s="25" t="s">
        <v>55</v>
      </c>
      <c r="F110" s="66" t="s">
        <v>297</v>
      </c>
      <c r="G110" s="22">
        <v>45000</v>
      </c>
      <c r="H110" s="58">
        <v>0</v>
      </c>
      <c r="I110" s="22">
        <v>45000</v>
      </c>
      <c r="J110" s="22">
        <f t="shared" si="52"/>
        <v>1291.5</v>
      </c>
      <c r="K110" s="22">
        <v>1148.33</v>
      </c>
      <c r="L110" s="22">
        <f t="shared" si="54"/>
        <v>1368</v>
      </c>
      <c r="M110" s="58">
        <v>125</v>
      </c>
      <c r="N110" s="22">
        <f t="shared" si="53"/>
        <v>3932.83</v>
      </c>
      <c r="O110" s="21">
        <f t="shared" si="49"/>
        <v>41067.17</v>
      </c>
    </row>
    <row r="111" spans="1:16" s="12" customFormat="1" ht="36.75" customHeight="1" x14ac:dyDescent="0.2">
      <c r="A111" s="26">
        <f t="shared" si="28"/>
        <v>102</v>
      </c>
      <c r="B111" s="25" t="s">
        <v>22</v>
      </c>
      <c r="C111" s="25" t="s">
        <v>301</v>
      </c>
      <c r="D111" s="25" t="s">
        <v>10</v>
      </c>
      <c r="E111" s="25" t="s">
        <v>58</v>
      </c>
      <c r="F111" s="66" t="s">
        <v>298</v>
      </c>
      <c r="G111" s="22">
        <v>22000</v>
      </c>
      <c r="H111" s="58">
        <v>0</v>
      </c>
      <c r="I111" s="22">
        <v>22000</v>
      </c>
      <c r="J111" s="22">
        <f t="shared" si="52"/>
        <v>631.4</v>
      </c>
      <c r="K111" s="58">
        <v>0</v>
      </c>
      <c r="L111" s="22">
        <f t="shared" si="54"/>
        <v>668.8</v>
      </c>
      <c r="M111" s="58">
        <v>125</v>
      </c>
      <c r="N111" s="22">
        <f t="shared" si="53"/>
        <v>1425.1999999999998</v>
      </c>
      <c r="O111" s="21">
        <f t="shared" si="49"/>
        <v>20574.8</v>
      </c>
    </row>
    <row r="112" spans="1:16" s="12" customFormat="1" ht="36.75" customHeight="1" x14ac:dyDescent="0.2">
      <c r="A112" s="26">
        <f t="shared" si="28"/>
        <v>103</v>
      </c>
      <c r="B112" s="25" t="s">
        <v>19</v>
      </c>
      <c r="C112" s="25" t="s">
        <v>301</v>
      </c>
      <c r="D112" s="25" t="s">
        <v>18</v>
      </c>
      <c r="E112" s="25" t="s">
        <v>58</v>
      </c>
      <c r="F112" s="66" t="s">
        <v>297</v>
      </c>
      <c r="G112" s="22">
        <v>16500</v>
      </c>
      <c r="H112" s="58">
        <v>0</v>
      </c>
      <c r="I112" s="22">
        <v>16500</v>
      </c>
      <c r="J112" s="22">
        <f t="shared" si="52"/>
        <v>473.55</v>
      </c>
      <c r="K112" s="58">
        <v>0</v>
      </c>
      <c r="L112" s="22">
        <f t="shared" si="54"/>
        <v>501.6</v>
      </c>
      <c r="M112" s="58">
        <v>125</v>
      </c>
      <c r="N112" s="22">
        <f t="shared" si="53"/>
        <v>1100.1500000000001</v>
      </c>
      <c r="O112" s="21">
        <f t="shared" si="49"/>
        <v>15399.85</v>
      </c>
    </row>
    <row r="113" spans="1:15" s="12" customFormat="1" ht="36.75" customHeight="1" x14ac:dyDescent="0.2">
      <c r="A113" s="26">
        <f t="shared" si="28"/>
        <v>104</v>
      </c>
      <c r="B113" s="25" t="s">
        <v>258</v>
      </c>
      <c r="C113" s="25" t="s">
        <v>239</v>
      </c>
      <c r="D113" s="25" t="s">
        <v>38</v>
      </c>
      <c r="E113" s="25" t="s">
        <v>68</v>
      </c>
      <c r="F113" s="66" t="s">
        <v>298</v>
      </c>
      <c r="G113" s="22">
        <v>70000</v>
      </c>
      <c r="H113" s="58">
        <v>0</v>
      </c>
      <c r="I113" s="22">
        <v>70000</v>
      </c>
      <c r="J113" s="22">
        <f t="shared" si="52"/>
        <v>2009</v>
      </c>
      <c r="K113" s="22">
        <v>5368.48</v>
      </c>
      <c r="L113" s="22">
        <f t="shared" si="54"/>
        <v>2128</v>
      </c>
      <c r="M113" s="22">
        <v>25</v>
      </c>
      <c r="N113" s="22">
        <f t="shared" si="53"/>
        <v>9530.48</v>
      </c>
      <c r="O113" s="21">
        <f t="shared" si="49"/>
        <v>60469.520000000004</v>
      </c>
    </row>
    <row r="114" spans="1:15" s="12" customFormat="1" ht="36.75" customHeight="1" x14ac:dyDescent="0.2">
      <c r="A114" s="26">
        <f t="shared" si="28"/>
        <v>105</v>
      </c>
      <c r="B114" s="25" t="s">
        <v>237</v>
      </c>
      <c r="C114" s="25" t="s">
        <v>239</v>
      </c>
      <c r="D114" s="25" t="s">
        <v>14</v>
      </c>
      <c r="E114" s="25" t="s">
        <v>56</v>
      </c>
      <c r="F114" s="66" t="s">
        <v>297</v>
      </c>
      <c r="G114" s="22">
        <v>35000</v>
      </c>
      <c r="H114" s="58">
        <v>0</v>
      </c>
      <c r="I114" s="22">
        <v>35000</v>
      </c>
      <c r="J114" s="22">
        <f t="shared" si="52"/>
        <v>1004.5</v>
      </c>
      <c r="K114" s="58">
        <v>0</v>
      </c>
      <c r="L114" s="22">
        <f t="shared" si="54"/>
        <v>1064</v>
      </c>
      <c r="M114" s="58">
        <v>25</v>
      </c>
      <c r="N114" s="22">
        <f t="shared" si="53"/>
        <v>2093.5</v>
      </c>
      <c r="O114" s="21">
        <f t="shared" si="49"/>
        <v>32906.5</v>
      </c>
    </row>
    <row r="115" spans="1:15" s="12" customFormat="1" ht="36.75" customHeight="1" x14ac:dyDescent="0.2">
      <c r="A115" s="26">
        <f t="shared" si="28"/>
        <v>106</v>
      </c>
      <c r="B115" s="25" t="s">
        <v>238</v>
      </c>
      <c r="C115" s="25" t="s">
        <v>239</v>
      </c>
      <c r="D115" s="25" t="s">
        <v>14</v>
      </c>
      <c r="E115" s="25" t="s">
        <v>56</v>
      </c>
      <c r="F115" s="66" t="s">
        <v>297</v>
      </c>
      <c r="G115" s="22">
        <v>30000</v>
      </c>
      <c r="H115" s="58">
        <v>0</v>
      </c>
      <c r="I115" s="22">
        <v>30000</v>
      </c>
      <c r="J115" s="22">
        <f t="shared" si="52"/>
        <v>861</v>
      </c>
      <c r="K115" s="58">
        <v>0</v>
      </c>
      <c r="L115" s="22">
        <f t="shared" si="54"/>
        <v>912</v>
      </c>
      <c r="M115" s="58">
        <v>25</v>
      </c>
      <c r="N115" s="22">
        <f t="shared" si="53"/>
        <v>1798</v>
      </c>
      <c r="O115" s="21">
        <f t="shared" si="49"/>
        <v>28202</v>
      </c>
    </row>
    <row r="116" spans="1:15" s="19" customFormat="1" ht="36.75" customHeight="1" x14ac:dyDescent="0.2">
      <c r="A116" s="26">
        <f t="shared" si="28"/>
        <v>107</v>
      </c>
      <c r="B116" s="25" t="s">
        <v>41</v>
      </c>
      <c r="C116" s="25" t="s">
        <v>226</v>
      </c>
      <c r="D116" s="25" t="s">
        <v>87</v>
      </c>
      <c r="E116" s="25" t="s">
        <v>242</v>
      </c>
      <c r="F116" s="66" t="s">
        <v>297</v>
      </c>
      <c r="G116" s="22">
        <v>0</v>
      </c>
      <c r="H116" s="58">
        <v>0</v>
      </c>
      <c r="I116" s="22">
        <v>0</v>
      </c>
      <c r="J116" s="22">
        <v>0</v>
      </c>
      <c r="K116" s="22">
        <v>0</v>
      </c>
      <c r="L116" s="22">
        <v>0</v>
      </c>
      <c r="M116" s="58">
        <v>0</v>
      </c>
      <c r="N116" s="22">
        <v>0</v>
      </c>
      <c r="O116" s="21">
        <f t="shared" ref="O116" si="55">I116-N116</f>
        <v>0</v>
      </c>
    </row>
    <row r="117" spans="1:15" s="12" customFormat="1" ht="36.75" customHeight="1" x14ac:dyDescent="0.2">
      <c r="A117" s="26">
        <f t="shared" si="28"/>
        <v>108</v>
      </c>
      <c r="B117" s="25" t="s">
        <v>126</v>
      </c>
      <c r="C117" s="25" t="s">
        <v>227</v>
      </c>
      <c r="D117" s="25" t="s">
        <v>85</v>
      </c>
      <c r="E117" s="25" t="s">
        <v>242</v>
      </c>
      <c r="F117" s="66" t="s">
        <v>297</v>
      </c>
      <c r="G117" s="22">
        <v>0</v>
      </c>
      <c r="H117" s="58">
        <v>0</v>
      </c>
      <c r="I117" s="22">
        <v>0</v>
      </c>
      <c r="J117" s="22">
        <v>0</v>
      </c>
      <c r="K117" s="22">
        <v>0</v>
      </c>
      <c r="L117" s="22">
        <f>G117*0.0304</f>
        <v>0</v>
      </c>
      <c r="M117" s="22">
        <v>0</v>
      </c>
      <c r="N117" s="22">
        <v>0</v>
      </c>
      <c r="O117" s="21">
        <v>0</v>
      </c>
    </row>
    <row r="118" spans="1:15" s="12" customFormat="1" ht="36.75" customHeight="1" x14ac:dyDescent="0.2">
      <c r="A118" s="26">
        <f t="shared" si="28"/>
        <v>109</v>
      </c>
      <c r="B118" s="25" t="s">
        <v>240</v>
      </c>
      <c r="C118" s="25" t="s">
        <v>59</v>
      </c>
      <c r="D118" s="25" t="s">
        <v>241</v>
      </c>
      <c r="E118" s="25" t="s">
        <v>242</v>
      </c>
      <c r="F118" s="66" t="s">
        <v>297</v>
      </c>
      <c r="G118" s="22">
        <v>0</v>
      </c>
      <c r="H118" s="58">
        <v>0</v>
      </c>
      <c r="I118" s="22">
        <v>0</v>
      </c>
      <c r="J118" s="22">
        <v>0</v>
      </c>
      <c r="K118" s="22">
        <v>0</v>
      </c>
      <c r="L118" s="22">
        <f>G118*0.0304</f>
        <v>0</v>
      </c>
      <c r="M118" s="22">
        <v>0</v>
      </c>
      <c r="N118" s="22">
        <v>0</v>
      </c>
      <c r="O118" s="21">
        <v>0</v>
      </c>
    </row>
    <row r="119" spans="1:15" s="12" customFormat="1" ht="36.75" customHeight="1" thickBot="1" x14ac:dyDescent="0.25">
      <c r="A119" s="26">
        <f t="shared" si="28"/>
        <v>110</v>
      </c>
      <c r="B119" s="32" t="s">
        <v>243</v>
      </c>
      <c r="C119" s="32" t="s">
        <v>230</v>
      </c>
      <c r="D119" s="32" t="s">
        <v>251</v>
      </c>
      <c r="E119" s="32" t="s">
        <v>242</v>
      </c>
      <c r="F119" s="84" t="s">
        <v>297</v>
      </c>
      <c r="G119" s="85">
        <v>0</v>
      </c>
      <c r="H119" s="86">
        <v>0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37">
        <v>0</v>
      </c>
    </row>
    <row r="120" spans="1:15" s="12" customFormat="1" ht="36.75" customHeight="1" thickBot="1" x14ac:dyDescent="0.3">
      <c r="A120" s="87"/>
      <c r="B120" s="91" t="s">
        <v>77</v>
      </c>
      <c r="C120" s="91"/>
      <c r="D120" s="91"/>
      <c r="E120" s="91"/>
      <c r="F120" s="88"/>
      <c r="G120" s="89">
        <f>SUM(G10:G119)</f>
        <v>5346500</v>
      </c>
      <c r="H120" s="89">
        <f t="shared" ref="H120:O120" si="56">SUM(H10:H119)</f>
        <v>0</v>
      </c>
      <c r="I120" s="89">
        <f t="shared" si="56"/>
        <v>5346500</v>
      </c>
      <c r="J120" s="89">
        <f t="shared" si="56"/>
        <v>153444.54999999996</v>
      </c>
      <c r="K120" s="89">
        <f t="shared" si="56"/>
        <v>327492.49999999994</v>
      </c>
      <c r="L120" s="89">
        <f t="shared" si="56"/>
        <v>158706.25000000006</v>
      </c>
      <c r="M120" s="89">
        <f t="shared" si="56"/>
        <v>60411.880000000012</v>
      </c>
      <c r="N120" s="89">
        <f t="shared" si="56"/>
        <v>700055.17999999993</v>
      </c>
      <c r="O120" s="90">
        <f t="shared" si="56"/>
        <v>4646444.8199999966</v>
      </c>
    </row>
    <row r="121" spans="1:15" s="12" customFormat="1" ht="36" customHeight="1" x14ac:dyDescent="0.2">
      <c r="A121" s="33"/>
      <c r="B121" s="34"/>
      <c r="C121"/>
      <c r="D121"/>
      <c r="E121" s="4"/>
      <c r="F121" s="4"/>
      <c r="G121" s="59"/>
      <c r="H121" s="29"/>
      <c r="I121" s="29"/>
      <c r="J121" s="59"/>
      <c r="K121" s="29"/>
      <c r="L121" s="59"/>
      <c r="M121" s="59"/>
      <c r="N121" s="59"/>
      <c r="O121" s="59"/>
    </row>
    <row r="122" spans="1:15" s="12" customFormat="1" ht="36.75" customHeight="1" x14ac:dyDescent="0.2">
      <c r="A122" s="35"/>
      <c r="B122" s="34"/>
      <c r="C122"/>
      <c r="D122"/>
      <c r="E122" s="4"/>
      <c r="F122" s="4"/>
      <c r="G122" s="29"/>
      <c r="H122" s="29"/>
      <c r="I122" s="29"/>
      <c r="J122" s="29"/>
      <c r="K122" s="29"/>
      <c r="L122" s="29"/>
      <c r="M122" s="29"/>
      <c r="N122" s="59"/>
      <c r="O122" s="59"/>
    </row>
    <row r="123" spans="1:15" s="12" customFormat="1" ht="36" customHeight="1" x14ac:dyDescent="0.2">
      <c r="A123" s="29"/>
      <c r="B123"/>
      <c r="C123"/>
      <c r="D123"/>
      <c r="E123" s="4"/>
      <c r="F123" s="4"/>
      <c r="G123" s="29"/>
      <c r="H123" s="29"/>
      <c r="I123" s="29"/>
      <c r="J123" s="29"/>
      <c r="K123" s="29"/>
      <c r="L123" s="29"/>
      <c r="M123" s="29"/>
      <c r="N123" s="29"/>
      <c r="O123" s="29"/>
    </row>
    <row r="124" spans="1:15" s="12" customFormat="1" ht="36" customHeight="1" x14ac:dyDescent="0.2">
      <c r="A124" s="29"/>
      <c r="B124"/>
      <c r="C124"/>
      <c r="D124"/>
      <c r="E124" s="4"/>
      <c r="F124" s="4"/>
      <c r="G124" s="29"/>
      <c r="H124" s="29"/>
      <c r="I124" s="29"/>
      <c r="J124" s="29"/>
      <c r="K124" s="29"/>
      <c r="L124" s="29"/>
      <c r="M124" s="29"/>
      <c r="N124" s="29"/>
      <c r="O124" s="29"/>
    </row>
    <row r="125" spans="1:15" s="12" customFormat="1" ht="36" customHeight="1" x14ac:dyDescent="0.2">
      <c r="A125" s="29"/>
      <c r="B125"/>
      <c r="C125"/>
      <c r="D125"/>
      <c r="E125" s="4"/>
      <c r="F125" s="4"/>
      <c r="G125" s="29"/>
      <c r="H125" s="29"/>
      <c r="I125" s="29"/>
      <c r="J125" s="29"/>
      <c r="K125" s="29"/>
      <c r="L125" s="29"/>
      <c r="M125" s="29"/>
      <c r="N125" s="29"/>
      <c r="O125" s="29"/>
    </row>
    <row r="126" spans="1:15" s="11" customFormat="1" ht="36" customHeight="1" x14ac:dyDescent="0.2">
      <c r="A126" s="29"/>
      <c r="B126"/>
      <c r="C126"/>
      <c r="D126"/>
      <c r="E126" s="4"/>
      <c r="F126" s="4"/>
      <c r="G126" s="29"/>
      <c r="H126" s="29"/>
      <c r="I126" s="29"/>
      <c r="J126" s="29"/>
      <c r="K126" s="29"/>
      <c r="L126" s="29"/>
      <c r="M126" s="29"/>
      <c r="N126" s="29"/>
      <c r="O126" s="29"/>
    </row>
    <row r="127" spans="1:15" ht="21.75" customHeight="1" x14ac:dyDescent="0.2"/>
    <row r="128" spans="1:15" ht="21.75" customHeight="1" x14ac:dyDescent="0.2"/>
    <row r="129" spans="7:15" ht="21.75" customHeight="1" x14ac:dyDescent="0.2"/>
    <row r="130" spans="7:15" ht="21.75" customHeight="1" x14ac:dyDescent="0.2"/>
    <row r="131" spans="7:15" ht="21.75" customHeight="1" x14ac:dyDescent="0.2"/>
    <row r="132" spans="7:15" ht="21.75" customHeight="1" x14ac:dyDescent="0.2"/>
    <row r="133" spans="7:15" ht="21.75" customHeight="1" x14ac:dyDescent="0.2">
      <c r="G133" s="59"/>
      <c r="H133" s="59"/>
      <c r="I133" s="59"/>
      <c r="J133" s="59"/>
      <c r="K133" s="59"/>
      <c r="L133" s="59"/>
      <c r="M133" s="59"/>
      <c r="N133" s="59"/>
      <c r="O133" s="59"/>
    </row>
    <row r="134" spans="7:15" ht="21.75" customHeight="1" x14ac:dyDescent="0.2"/>
    <row r="135" spans="7:15" ht="21.75" customHeight="1" x14ac:dyDescent="0.2"/>
    <row r="136" spans="7:15" ht="21.75" customHeight="1" x14ac:dyDescent="0.2"/>
    <row r="137" spans="7:15" ht="21.75" customHeight="1" x14ac:dyDescent="0.2"/>
    <row r="138" spans="7:15" ht="21.75" customHeight="1" x14ac:dyDescent="0.2"/>
    <row r="139" spans="7:15" ht="21.75" customHeight="1" x14ac:dyDescent="0.2"/>
    <row r="140" spans="7:15" ht="21.75" customHeight="1" x14ac:dyDescent="0.2"/>
    <row r="141" spans="7:15" ht="21.75" customHeight="1" x14ac:dyDescent="0.2"/>
    <row r="142" spans="7:15" ht="21.75" customHeight="1" x14ac:dyDescent="0.2"/>
    <row r="143" spans="7:15" ht="21.75" customHeight="1" x14ac:dyDescent="0.2"/>
    <row r="144" spans="7:15" ht="21.75" customHeight="1" x14ac:dyDescent="0.2"/>
    <row r="145" spans="2:15" ht="21.75" customHeight="1" x14ac:dyDescent="0.2"/>
    <row r="146" spans="2:15" ht="21.75" customHeight="1" x14ac:dyDescent="0.2"/>
    <row r="147" spans="2:15" ht="21.75" customHeight="1" x14ac:dyDescent="0.2"/>
    <row r="148" spans="2:15" ht="21.75" customHeight="1" x14ac:dyDescent="0.2"/>
    <row r="149" spans="2:15" ht="21.75" customHeight="1" x14ac:dyDescent="0.2"/>
    <row r="150" spans="2:15" ht="21.75" customHeight="1" x14ac:dyDescent="0.2"/>
    <row r="151" spans="2:15" ht="21.75" customHeight="1" x14ac:dyDescent="0.2"/>
    <row r="152" spans="2:15" ht="21.75" customHeight="1" x14ac:dyDescent="0.2"/>
    <row r="153" spans="2:15" ht="21.75" customHeight="1" x14ac:dyDescent="0.2"/>
    <row r="154" spans="2:15" ht="21.75" customHeight="1" x14ac:dyDescent="0.2"/>
    <row r="155" spans="2:15" ht="21.75" customHeight="1" x14ac:dyDescent="0.2"/>
    <row r="156" spans="2:15" ht="21.75" customHeight="1" x14ac:dyDescent="0.2"/>
    <row r="157" spans="2:15" ht="21.75" customHeight="1" x14ac:dyDescent="0.2"/>
    <row r="158" spans="2:15" ht="21.75" customHeight="1" x14ac:dyDescent="0.2"/>
    <row r="159" spans="2:15" x14ac:dyDescent="0.2">
      <c r="B159" s="2"/>
      <c r="C159" s="2"/>
      <c r="D159" s="2"/>
      <c r="E159" s="8"/>
      <c r="F159" s="8"/>
      <c r="G159" s="30"/>
      <c r="H159" s="30"/>
      <c r="I159" s="30"/>
      <c r="J159" s="30"/>
      <c r="K159" s="30"/>
      <c r="L159" s="30"/>
      <c r="M159" s="30"/>
      <c r="N159" s="30"/>
      <c r="O159" s="30"/>
    </row>
    <row r="160" spans="2:15" x14ac:dyDescent="0.2">
      <c r="B160" s="2"/>
      <c r="C160" s="2"/>
      <c r="D160" s="2"/>
      <c r="E160" s="8"/>
      <c r="F160" s="8"/>
      <c r="G160" s="30"/>
      <c r="H160" s="30"/>
      <c r="I160" s="30"/>
      <c r="J160" s="30"/>
      <c r="K160" s="30"/>
      <c r="L160" s="30"/>
      <c r="M160" s="30"/>
      <c r="N160" s="30"/>
      <c r="O160" s="30"/>
    </row>
    <row r="161" spans="1:15" x14ac:dyDescent="0.2">
      <c r="A161" s="30"/>
    </row>
    <row r="162" spans="1:15" x14ac:dyDescent="0.2">
      <c r="A162" s="30"/>
    </row>
    <row r="165" spans="1:15" s="2" customFormat="1" ht="36" customHeight="1" x14ac:dyDescent="0.2">
      <c r="A165" s="29"/>
      <c r="B165"/>
      <c r="C165"/>
      <c r="D165"/>
      <c r="E165" s="4"/>
      <c r="F165" s="4"/>
      <c r="G165" s="29"/>
      <c r="H165" s="29"/>
      <c r="I165" s="29"/>
      <c r="J165" s="29"/>
      <c r="K165" s="29"/>
      <c r="L165" s="29"/>
      <c r="M165" s="29"/>
      <c r="N165" s="29"/>
      <c r="O165" s="29"/>
    </row>
    <row r="166" spans="1:15" s="2" customFormat="1" ht="36" customHeight="1" x14ac:dyDescent="0.2">
      <c r="A166" s="29"/>
      <c r="B166"/>
      <c r="C166"/>
      <c r="D166"/>
      <c r="E166" s="4"/>
      <c r="F166" s="4"/>
      <c r="G166" s="29"/>
      <c r="H166" s="29"/>
      <c r="I166" s="29"/>
      <c r="J166" s="29"/>
      <c r="K166" s="29"/>
      <c r="L166" s="29"/>
      <c r="M166" s="29"/>
      <c r="N166" s="29"/>
      <c r="O166" s="29"/>
    </row>
    <row r="168" spans="1:15" ht="36" customHeight="1" x14ac:dyDescent="0.2"/>
    <row r="169" spans="1:15" ht="36" customHeight="1" x14ac:dyDescent="0.2"/>
    <row r="170" spans="1:15" ht="36" customHeight="1" x14ac:dyDescent="0.2"/>
    <row r="171" spans="1:15" ht="36" customHeight="1" x14ac:dyDescent="0.2"/>
    <row r="173" spans="1:15" x14ac:dyDescent="0.2">
      <c r="B173" s="6"/>
      <c r="C173" s="6"/>
      <c r="D173" s="6"/>
      <c r="E173" s="6"/>
      <c r="F173" s="7"/>
      <c r="G173" s="31"/>
      <c r="H173" s="31"/>
      <c r="I173" s="31"/>
      <c r="J173" s="31"/>
      <c r="K173" s="31"/>
      <c r="L173" s="31"/>
      <c r="M173" s="31"/>
      <c r="N173" s="31"/>
      <c r="O173" s="31"/>
    </row>
    <row r="174" spans="1:15" x14ac:dyDescent="0.2">
      <c r="B174" s="6"/>
      <c r="C174" s="6"/>
      <c r="D174" s="6"/>
      <c r="E174" s="6"/>
      <c r="F174" s="7"/>
      <c r="G174" s="31"/>
      <c r="H174" s="31"/>
      <c r="I174" s="31"/>
      <c r="J174" s="31"/>
      <c r="K174" s="31"/>
      <c r="L174" s="31"/>
      <c r="M174" s="31"/>
      <c r="N174" s="31"/>
      <c r="O174" s="31"/>
    </row>
    <row r="175" spans="1:15" x14ac:dyDescent="0.2">
      <c r="A175" s="31"/>
      <c r="B175" s="6"/>
      <c r="C175" s="6"/>
      <c r="D175" s="6"/>
      <c r="E175" s="6"/>
      <c r="F175" s="7"/>
      <c r="G175" s="31"/>
      <c r="H175" s="31"/>
      <c r="I175" s="31"/>
      <c r="J175" s="31"/>
      <c r="K175" s="31"/>
      <c r="L175" s="31"/>
      <c r="M175" s="31"/>
      <c r="N175" s="31"/>
      <c r="O175" s="31"/>
    </row>
    <row r="176" spans="1:15" x14ac:dyDescent="0.2">
      <c r="A176" s="31"/>
      <c r="B176" s="6"/>
      <c r="C176" s="6"/>
      <c r="D176" s="6"/>
      <c r="E176" s="6"/>
      <c r="F176" s="7"/>
      <c r="G176" s="31"/>
      <c r="H176" s="31"/>
      <c r="I176" s="31"/>
      <c r="J176" s="31"/>
      <c r="K176" s="31"/>
      <c r="L176" s="31"/>
      <c r="M176" s="31"/>
      <c r="N176" s="31"/>
      <c r="O176" s="31"/>
    </row>
    <row r="177" spans="1:15" x14ac:dyDescent="0.2">
      <c r="A177" s="31"/>
      <c r="B177" s="6"/>
      <c r="C177" s="6"/>
      <c r="D177" s="6"/>
      <c r="E177" s="6"/>
      <c r="F177" s="7"/>
      <c r="G177" s="31"/>
      <c r="H177" s="31"/>
      <c r="I177" s="31"/>
      <c r="J177" s="31"/>
      <c r="K177" s="31"/>
      <c r="L177" s="31"/>
      <c r="M177" s="31"/>
      <c r="N177" s="31"/>
      <c r="O177" s="31"/>
    </row>
    <row r="178" spans="1:15" x14ac:dyDescent="0.2">
      <c r="A178" s="31"/>
      <c r="B178" s="6"/>
      <c r="C178" s="6"/>
      <c r="D178" s="6"/>
      <c r="E178" s="6"/>
      <c r="F178" s="7"/>
      <c r="G178" s="31"/>
      <c r="H178" s="31"/>
      <c r="I178" s="31"/>
      <c r="J178" s="31"/>
      <c r="K178" s="31"/>
      <c r="L178" s="31"/>
      <c r="M178" s="31"/>
      <c r="N178" s="31"/>
      <c r="O178" s="31"/>
    </row>
    <row r="179" spans="1:15" s="6" customFormat="1" ht="36" customHeight="1" x14ac:dyDescent="0.2">
      <c r="A179" s="31"/>
      <c r="F179" s="7"/>
      <c r="G179" s="31"/>
      <c r="H179" s="31"/>
      <c r="I179" s="31"/>
      <c r="J179" s="31"/>
      <c r="K179" s="31"/>
      <c r="L179" s="31"/>
      <c r="M179" s="31"/>
      <c r="N179" s="31"/>
      <c r="O179" s="31"/>
    </row>
    <row r="180" spans="1:15" s="6" customFormat="1" ht="36" customHeight="1" x14ac:dyDescent="0.2">
      <c r="A180" s="31"/>
      <c r="F180" s="7"/>
      <c r="G180" s="31"/>
      <c r="H180" s="31"/>
      <c r="I180" s="31"/>
      <c r="J180" s="31"/>
      <c r="K180" s="31"/>
      <c r="L180" s="31"/>
      <c r="M180" s="31"/>
      <c r="N180" s="31"/>
      <c r="O180" s="31"/>
    </row>
    <row r="181" spans="1:15" s="6" customFormat="1" ht="36" customHeight="1" x14ac:dyDescent="0.2">
      <c r="A181" s="31"/>
      <c r="F181" s="7"/>
      <c r="G181" s="31"/>
      <c r="H181" s="31"/>
      <c r="I181" s="31"/>
      <c r="J181" s="31"/>
      <c r="K181" s="31"/>
      <c r="L181" s="31"/>
      <c r="M181" s="31"/>
      <c r="N181" s="31"/>
      <c r="O181" s="31"/>
    </row>
    <row r="182" spans="1:15" s="6" customFormat="1" ht="36" customHeight="1" x14ac:dyDescent="0.2">
      <c r="A182" s="31"/>
      <c r="F182" s="7"/>
      <c r="G182" s="31"/>
      <c r="H182" s="31"/>
      <c r="I182" s="31"/>
      <c r="J182" s="31"/>
      <c r="K182" s="31"/>
      <c r="L182" s="31"/>
      <c r="M182" s="31"/>
      <c r="N182" s="31"/>
      <c r="O182" s="31"/>
    </row>
    <row r="183" spans="1:15" s="6" customFormat="1" ht="36" customHeight="1" x14ac:dyDescent="0.2">
      <c r="A183" s="31"/>
      <c r="F183" s="7"/>
      <c r="G183" s="31"/>
      <c r="H183" s="31"/>
      <c r="I183" s="31"/>
      <c r="J183" s="31"/>
      <c r="K183" s="31"/>
      <c r="L183" s="31"/>
      <c r="M183" s="31"/>
      <c r="N183" s="31"/>
      <c r="O183" s="31"/>
    </row>
    <row r="184" spans="1:15" s="6" customFormat="1" ht="36" customHeight="1" x14ac:dyDescent="0.2">
      <c r="A184" s="31"/>
      <c r="F184" s="7"/>
      <c r="G184" s="31"/>
      <c r="H184" s="31"/>
      <c r="I184" s="31"/>
      <c r="J184" s="31"/>
      <c r="K184" s="31"/>
      <c r="L184" s="31"/>
      <c r="M184" s="31"/>
      <c r="N184" s="31"/>
      <c r="O184" s="31"/>
    </row>
    <row r="185" spans="1:15" s="6" customFormat="1" ht="36" customHeight="1" x14ac:dyDescent="0.2">
      <c r="A185" s="31"/>
      <c r="F185" s="7"/>
      <c r="G185" s="31"/>
      <c r="H185" s="31"/>
      <c r="I185" s="31"/>
      <c r="J185" s="31"/>
      <c r="K185" s="31"/>
      <c r="L185" s="31"/>
      <c r="M185" s="31"/>
      <c r="N185" s="31"/>
      <c r="O185" s="31"/>
    </row>
    <row r="186" spans="1:15" s="6" customFormat="1" ht="36" customHeight="1" x14ac:dyDescent="0.2">
      <c r="A186" s="31"/>
      <c r="F186" s="7"/>
      <c r="G186" s="31"/>
      <c r="H186" s="31"/>
      <c r="I186" s="31"/>
      <c r="J186" s="31"/>
      <c r="K186" s="31"/>
      <c r="L186" s="31"/>
      <c r="M186" s="31"/>
      <c r="N186" s="31"/>
      <c r="O186" s="31"/>
    </row>
    <row r="187" spans="1:15" s="6" customFormat="1" ht="36" customHeight="1" x14ac:dyDescent="0.2">
      <c r="A187" s="31"/>
      <c r="B187"/>
      <c r="C187"/>
      <c r="D187"/>
      <c r="E187" s="4"/>
      <c r="F187" s="4"/>
      <c r="G187" s="29"/>
      <c r="H187" s="29"/>
      <c r="I187" s="29"/>
      <c r="J187" s="29"/>
      <c r="K187" s="29"/>
      <c r="L187" s="29"/>
      <c r="M187" s="29"/>
      <c r="N187" s="29"/>
      <c r="O187" s="29"/>
    </row>
    <row r="188" spans="1:15" s="6" customFormat="1" ht="36" customHeight="1" x14ac:dyDescent="0.2">
      <c r="A188" s="31"/>
      <c r="B188"/>
      <c r="C188"/>
      <c r="D188"/>
      <c r="E188" s="4"/>
      <c r="F188" s="4"/>
      <c r="G188" s="29"/>
      <c r="H188" s="29"/>
      <c r="I188" s="29"/>
      <c r="J188" s="29"/>
      <c r="K188" s="29"/>
      <c r="L188" s="29"/>
      <c r="M188" s="29"/>
      <c r="N188" s="29"/>
      <c r="O188" s="29"/>
    </row>
    <row r="189" spans="1:15" s="6" customFormat="1" ht="36" customHeight="1" x14ac:dyDescent="0.2">
      <c r="A189" s="29"/>
      <c r="B189"/>
      <c r="C189"/>
      <c r="D189"/>
      <c r="E189" s="4"/>
      <c r="F189" s="4"/>
      <c r="G189" s="29"/>
      <c r="H189" s="29"/>
      <c r="I189" s="29"/>
      <c r="J189" s="29"/>
      <c r="K189" s="29"/>
      <c r="L189" s="29"/>
      <c r="M189" s="29"/>
      <c r="N189" s="29"/>
      <c r="O189" s="29"/>
    </row>
    <row r="190" spans="1:15" s="6" customFormat="1" ht="36" customHeight="1" x14ac:dyDescent="0.2">
      <c r="A190" s="29"/>
      <c r="B190"/>
      <c r="C190"/>
      <c r="D190"/>
      <c r="E190" s="4"/>
      <c r="F190" s="4"/>
      <c r="G190" s="29"/>
      <c r="H190" s="29"/>
      <c r="I190" s="29"/>
      <c r="J190" s="29"/>
      <c r="K190" s="29"/>
      <c r="L190" s="29"/>
      <c r="M190" s="29"/>
      <c r="N190" s="29"/>
      <c r="O190" s="29"/>
    </row>
    <row r="191" spans="1:15" s="6" customFormat="1" ht="36" customHeight="1" x14ac:dyDescent="0.2">
      <c r="A191" s="29"/>
      <c r="B191"/>
      <c r="C191"/>
      <c r="D191"/>
      <c r="E191" s="4"/>
      <c r="F191" s="4"/>
      <c r="G191" s="29"/>
      <c r="H191" s="29"/>
      <c r="I191" s="29"/>
      <c r="J191" s="29"/>
      <c r="K191" s="29"/>
      <c r="L191" s="29"/>
      <c r="M191" s="29"/>
      <c r="N191" s="29"/>
      <c r="O191" s="29"/>
    </row>
    <row r="192" spans="1:15" s="6" customFormat="1" ht="36" customHeight="1" x14ac:dyDescent="0.2">
      <c r="A192" s="29"/>
      <c r="B192"/>
      <c r="C192"/>
      <c r="D192"/>
      <c r="E192" s="4"/>
      <c r="F192" s="4"/>
      <c r="G192" s="29"/>
      <c r="H192" s="29"/>
      <c r="I192" s="29"/>
      <c r="J192" s="29"/>
      <c r="K192" s="29"/>
      <c r="L192" s="29"/>
      <c r="M192" s="29"/>
      <c r="N192" s="29"/>
      <c r="O192" s="29"/>
    </row>
  </sheetData>
  <autoFilter ref="A9:O122" xr:uid="{637E1628-9DCE-4D39-A4D3-898C1456333E}"/>
  <mergeCells count="5">
    <mergeCell ref="B120:E120"/>
    <mergeCell ref="A7:O7"/>
    <mergeCell ref="A6:O6"/>
    <mergeCell ref="A5:O5"/>
    <mergeCell ref="A4:Q4"/>
  </mergeCells>
  <printOptions horizontalCentered="1"/>
  <pageMargins left="0.25" right="0.25" top="0.75" bottom="0.75" header="0.3" footer="0.3"/>
  <pageSetup paperSize="5" scale="62" fitToHeight="0" orientation="landscape" r:id="rId1"/>
  <rowBreaks count="3" manualBreakCount="3">
    <brk id="73" max="13" man="1"/>
    <brk id="48" max="13" man="1"/>
    <brk id="130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86"/>
  <sheetViews>
    <sheetView topLeftCell="A4" zoomScale="70" zoomScaleNormal="70" zoomScaleSheetLayoutView="48" workbookViewId="0">
      <selection activeCell="F20" sqref="F20"/>
    </sheetView>
  </sheetViews>
  <sheetFormatPr baseColWidth="10" defaultColWidth="9.140625" defaultRowHeight="12.75" x14ac:dyDescent="0.2"/>
  <cols>
    <col min="1" max="1" width="5.28515625" style="4" customWidth="1"/>
    <col min="2" max="2" width="30.85546875" customWidth="1"/>
    <col min="3" max="3" width="28.140625" customWidth="1"/>
    <col min="4" max="4" width="25.42578125" customWidth="1"/>
    <col min="5" max="5" width="21.85546875" style="4" customWidth="1"/>
    <col min="6" max="6" width="11.28515625" style="4" customWidth="1"/>
    <col min="7" max="15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</row>
    <row r="5" spans="1:15" ht="9.75" customHeight="1" x14ac:dyDescent="0.2">
      <c r="A5" s="17"/>
      <c r="B5" s="17"/>
      <c r="C5" s="17"/>
      <c r="D5" s="17"/>
      <c r="E5" s="17"/>
      <c r="F5" s="61"/>
      <c r="G5" s="17"/>
      <c r="H5" s="17"/>
      <c r="I5" s="17"/>
      <c r="J5" s="17"/>
      <c r="K5" s="17"/>
      <c r="L5" s="17"/>
      <c r="M5" s="17"/>
      <c r="N5" s="17"/>
      <c r="O5" s="17"/>
    </row>
    <row r="6" spans="1:15" ht="21.75" customHeight="1" x14ac:dyDescent="0.25">
      <c r="A6" s="94" t="s">
        <v>64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</row>
    <row r="7" spans="1:15" ht="26.25" customHeight="1" x14ac:dyDescent="0.25">
      <c r="A7" s="93" t="s">
        <v>294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</row>
    <row r="8" spans="1:15" ht="10.5" customHeight="1" x14ac:dyDescent="0.2">
      <c r="B8" s="1"/>
      <c r="C8" s="1"/>
      <c r="E8" s="5"/>
      <c r="F8" s="5"/>
      <c r="G8" s="1"/>
      <c r="H8" s="1"/>
      <c r="I8" s="1"/>
      <c r="K8" s="1"/>
      <c r="M8" s="1"/>
      <c r="N8" s="1"/>
    </row>
    <row r="9" spans="1:15" s="9" customFormat="1" ht="18" customHeight="1" x14ac:dyDescent="0.2">
      <c r="A9" s="92" t="s">
        <v>113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</row>
    <row r="10" spans="1:15" ht="14.25" customHeight="1" thickBot="1" x14ac:dyDescent="0.25">
      <c r="B10" s="1"/>
      <c r="C10" s="1"/>
      <c r="E10" s="5"/>
      <c r="F10" s="5"/>
      <c r="G10" s="1"/>
      <c r="H10" s="1"/>
      <c r="I10" s="1"/>
      <c r="K10" s="1"/>
      <c r="M10" s="1"/>
      <c r="N10" s="1"/>
    </row>
    <row r="11" spans="1:15" s="10" customFormat="1" ht="29.25" customHeight="1" thickBot="1" x14ac:dyDescent="0.3">
      <c r="A11" s="13" t="s">
        <v>57</v>
      </c>
      <c r="B11" s="14" t="s">
        <v>51</v>
      </c>
      <c r="C11" s="14" t="s">
        <v>54</v>
      </c>
      <c r="D11" s="14" t="s">
        <v>52</v>
      </c>
      <c r="E11" s="14" t="s">
        <v>53</v>
      </c>
      <c r="F11" s="60" t="s">
        <v>296</v>
      </c>
      <c r="G11" s="15" t="s">
        <v>94</v>
      </c>
      <c r="H11" s="15" t="s">
        <v>0</v>
      </c>
      <c r="I11" s="15" t="s">
        <v>1</v>
      </c>
      <c r="J11" s="15" t="s">
        <v>2</v>
      </c>
      <c r="K11" s="15" t="s">
        <v>3</v>
      </c>
      <c r="L11" s="15" t="s">
        <v>4</v>
      </c>
      <c r="M11" s="15" t="s">
        <v>5</v>
      </c>
      <c r="N11" s="15" t="s">
        <v>6</v>
      </c>
      <c r="O11" s="16" t="s">
        <v>76</v>
      </c>
    </row>
    <row r="12" spans="1:15" s="12" customFormat="1" ht="32.1" customHeight="1" x14ac:dyDescent="0.2">
      <c r="A12" s="18">
        <v>1</v>
      </c>
      <c r="B12" s="42" t="s">
        <v>101</v>
      </c>
      <c r="C12" s="43" t="s">
        <v>99</v>
      </c>
      <c r="D12" s="43" t="s">
        <v>100</v>
      </c>
      <c r="E12" s="43" t="s">
        <v>103</v>
      </c>
      <c r="F12" s="43" t="s">
        <v>298</v>
      </c>
      <c r="G12" s="38">
        <v>11500</v>
      </c>
      <c r="H12" s="39">
        <v>0</v>
      </c>
      <c r="I12" s="38">
        <v>11500</v>
      </c>
      <c r="J12" s="38">
        <v>0</v>
      </c>
      <c r="K12" s="39">
        <v>0</v>
      </c>
      <c r="L12" s="38">
        <v>0</v>
      </c>
      <c r="M12" s="39">
        <v>0</v>
      </c>
      <c r="N12" s="38">
        <v>0</v>
      </c>
      <c r="O12" s="40">
        <v>11500</v>
      </c>
    </row>
    <row r="13" spans="1:15" s="12" customFormat="1" ht="32.1" customHeight="1" x14ac:dyDescent="0.2">
      <c r="A13" s="18">
        <v>2</v>
      </c>
      <c r="B13" s="42" t="s">
        <v>102</v>
      </c>
      <c r="C13" s="43" t="s">
        <v>99</v>
      </c>
      <c r="D13" s="43" t="s">
        <v>100</v>
      </c>
      <c r="E13" s="43" t="s">
        <v>103</v>
      </c>
      <c r="F13" s="43" t="s">
        <v>298</v>
      </c>
      <c r="G13" s="38">
        <v>11500</v>
      </c>
      <c r="H13" s="39">
        <v>0</v>
      </c>
      <c r="I13" s="38">
        <v>11500</v>
      </c>
      <c r="J13" s="38">
        <v>0</v>
      </c>
      <c r="K13" s="39">
        <v>0</v>
      </c>
      <c r="L13" s="38">
        <v>0</v>
      </c>
      <c r="M13" s="39">
        <v>0</v>
      </c>
      <c r="N13" s="38">
        <v>0</v>
      </c>
      <c r="O13" s="40">
        <v>11500</v>
      </c>
    </row>
    <row r="14" spans="1:15" s="12" customFormat="1" ht="32.1" customHeight="1" x14ac:dyDescent="0.2">
      <c r="A14" s="18">
        <v>3</v>
      </c>
      <c r="B14" s="42" t="s">
        <v>136</v>
      </c>
      <c r="C14" s="43" t="s">
        <v>99</v>
      </c>
      <c r="D14" s="43" t="s">
        <v>100</v>
      </c>
      <c r="E14" s="43" t="s">
        <v>103</v>
      </c>
      <c r="F14" s="43" t="s">
        <v>297</v>
      </c>
      <c r="G14" s="38">
        <v>11500</v>
      </c>
      <c r="H14" s="39">
        <v>0</v>
      </c>
      <c r="I14" s="38">
        <v>11500</v>
      </c>
      <c r="J14" s="38">
        <v>0</v>
      </c>
      <c r="K14" s="39">
        <v>0</v>
      </c>
      <c r="L14" s="38">
        <v>0</v>
      </c>
      <c r="M14" s="39">
        <v>0</v>
      </c>
      <c r="N14" s="38">
        <v>0</v>
      </c>
      <c r="O14" s="40">
        <v>11500</v>
      </c>
    </row>
    <row r="15" spans="1:15" s="12" customFormat="1" ht="32.1" customHeight="1" x14ac:dyDescent="0.2">
      <c r="A15" s="28">
        <v>4</v>
      </c>
      <c r="B15" s="44" t="s">
        <v>159</v>
      </c>
      <c r="C15" s="43" t="s">
        <v>99</v>
      </c>
      <c r="D15" s="43" t="s">
        <v>100</v>
      </c>
      <c r="E15" s="43" t="s">
        <v>103</v>
      </c>
      <c r="F15" s="65" t="s">
        <v>298</v>
      </c>
      <c r="G15" s="45">
        <v>11500</v>
      </c>
      <c r="H15" s="46">
        <v>0</v>
      </c>
      <c r="I15" s="45">
        <v>11500</v>
      </c>
      <c r="J15" s="45">
        <v>0</v>
      </c>
      <c r="K15" s="46">
        <v>0</v>
      </c>
      <c r="L15" s="45">
        <v>0</v>
      </c>
      <c r="M15" s="46">
        <v>0</v>
      </c>
      <c r="N15" s="45">
        <v>0</v>
      </c>
      <c r="O15" s="47">
        <v>11500</v>
      </c>
    </row>
    <row r="16" spans="1:15" s="12" customFormat="1" ht="32.1" customHeight="1" x14ac:dyDescent="0.2">
      <c r="A16" s="28">
        <v>5</v>
      </c>
      <c r="B16" s="44" t="s">
        <v>184</v>
      </c>
      <c r="C16" s="43" t="s">
        <v>99</v>
      </c>
      <c r="D16" s="43" t="s">
        <v>100</v>
      </c>
      <c r="E16" s="43" t="s">
        <v>103</v>
      </c>
      <c r="F16" s="65" t="s">
        <v>298</v>
      </c>
      <c r="G16" s="45">
        <v>21000</v>
      </c>
      <c r="H16" s="46">
        <v>0</v>
      </c>
      <c r="I16" s="45">
        <v>21000</v>
      </c>
      <c r="J16" s="45">
        <v>0</v>
      </c>
      <c r="K16" s="46">
        <v>0</v>
      </c>
      <c r="L16" s="45">
        <v>0</v>
      </c>
      <c r="M16" s="46">
        <v>0</v>
      </c>
      <c r="N16" s="45">
        <v>0</v>
      </c>
      <c r="O16" s="47">
        <v>21000</v>
      </c>
    </row>
    <row r="17" spans="1:16" s="12" customFormat="1" ht="32.1" customHeight="1" x14ac:dyDescent="0.2">
      <c r="A17" s="28">
        <v>6</v>
      </c>
      <c r="B17" s="44" t="s">
        <v>185</v>
      </c>
      <c r="C17" s="43" t="s">
        <v>99</v>
      </c>
      <c r="D17" s="43" t="s">
        <v>100</v>
      </c>
      <c r="E17" s="43" t="s">
        <v>103</v>
      </c>
      <c r="F17" s="65" t="s">
        <v>298</v>
      </c>
      <c r="G17" s="45">
        <v>30000</v>
      </c>
      <c r="H17" s="46">
        <v>0</v>
      </c>
      <c r="I17" s="45">
        <v>30000</v>
      </c>
      <c r="J17" s="45">
        <v>0</v>
      </c>
      <c r="K17" s="46">
        <v>0</v>
      </c>
      <c r="L17" s="45">
        <v>0</v>
      </c>
      <c r="M17" s="46">
        <v>0</v>
      </c>
      <c r="N17" s="45">
        <v>0</v>
      </c>
      <c r="O17" s="47">
        <v>30000</v>
      </c>
    </row>
    <row r="18" spans="1:16" s="12" customFormat="1" ht="32.1" customHeight="1" x14ac:dyDescent="0.2">
      <c r="A18" s="28">
        <v>7</v>
      </c>
      <c r="B18" s="44" t="s">
        <v>271</v>
      </c>
      <c r="C18" s="43" t="s">
        <v>99</v>
      </c>
      <c r="D18" s="43" t="s">
        <v>100</v>
      </c>
      <c r="E18" s="43" t="s">
        <v>103</v>
      </c>
      <c r="F18" s="65" t="s">
        <v>297</v>
      </c>
      <c r="G18" s="45">
        <v>11500</v>
      </c>
      <c r="H18" s="46">
        <v>0</v>
      </c>
      <c r="I18" s="45">
        <v>11500</v>
      </c>
      <c r="J18" s="45">
        <v>0</v>
      </c>
      <c r="K18" s="46">
        <v>0</v>
      </c>
      <c r="L18" s="45">
        <v>0</v>
      </c>
      <c r="M18" s="46">
        <v>0</v>
      </c>
      <c r="N18" s="45">
        <v>0</v>
      </c>
      <c r="O18" s="45">
        <v>11500</v>
      </c>
    </row>
    <row r="19" spans="1:16" s="12" customFormat="1" ht="32.1" customHeight="1" x14ac:dyDescent="0.2">
      <c r="A19" s="28">
        <v>8</v>
      </c>
      <c r="B19" s="44" t="s">
        <v>272</v>
      </c>
      <c r="C19" s="43" t="s">
        <v>99</v>
      </c>
      <c r="D19" s="43" t="s">
        <v>100</v>
      </c>
      <c r="E19" s="43" t="s">
        <v>103</v>
      </c>
      <c r="F19" s="65" t="s">
        <v>298</v>
      </c>
      <c r="G19" s="45">
        <v>11500</v>
      </c>
      <c r="H19" s="46">
        <v>0</v>
      </c>
      <c r="I19" s="45">
        <v>11500</v>
      </c>
      <c r="J19" s="45">
        <v>0</v>
      </c>
      <c r="K19" s="46">
        <v>0</v>
      </c>
      <c r="L19" s="45">
        <v>0</v>
      </c>
      <c r="M19" s="46">
        <v>0</v>
      </c>
      <c r="N19" s="45">
        <v>0</v>
      </c>
      <c r="O19" s="45">
        <v>11500</v>
      </c>
    </row>
    <row r="20" spans="1:16" s="11" customFormat="1" ht="24.75" customHeight="1" thickBot="1" x14ac:dyDescent="0.25">
      <c r="A20" s="20"/>
      <c r="B20" s="96" t="s">
        <v>77</v>
      </c>
      <c r="C20" s="96"/>
      <c r="D20" s="96"/>
      <c r="E20" s="96"/>
      <c r="F20" s="62"/>
      <c r="G20" s="48">
        <f t="shared" ref="G20:L20" si="0">SUM(G12:G19)</f>
        <v>120000</v>
      </c>
      <c r="H20" s="49">
        <f t="shared" si="0"/>
        <v>0</v>
      </c>
      <c r="I20" s="48">
        <f t="shared" si="0"/>
        <v>120000</v>
      </c>
      <c r="J20" s="48">
        <f t="shared" si="0"/>
        <v>0</v>
      </c>
      <c r="K20" s="48">
        <f t="shared" si="0"/>
        <v>0</v>
      </c>
      <c r="L20" s="48">
        <f t="shared" si="0"/>
        <v>0</v>
      </c>
      <c r="M20" s="48">
        <f t="shared" ref="M20:O20" si="1">SUM(M12:M19)</f>
        <v>0</v>
      </c>
      <c r="N20" s="48">
        <f t="shared" si="1"/>
        <v>0</v>
      </c>
      <c r="O20" s="48">
        <f t="shared" si="1"/>
        <v>120000</v>
      </c>
    </row>
    <row r="21" spans="1:16" ht="21.75" customHeight="1" x14ac:dyDescent="0.2"/>
    <row r="22" spans="1:16" ht="21.75" customHeight="1" x14ac:dyDescent="0.2"/>
    <row r="23" spans="1:16" ht="21.75" customHeight="1" x14ac:dyDescent="0.2"/>
    <row r="24" spans="1:16" ht="21.75" customHeight="1" x14ac:dyDescent="0.2"/>
    <row r="25" spans="1:16" ht="21.75" customHeight="1" x14ac:dyDescent="0.2"/>
    <row r="26" spans="1:16" ht="21.75" customHeight="1" x14ac:dyDescent="0.2"/>
    <row r="27" spans="1:16" ht="21.75" customHeight="1" x14ac:dyDescent="0.2"/>
    <row r="28" spans="1:16" ht="21.75" customHeight="1" x14ac:dyDescent="0.2"/>
    <row r="29" spans="1:16" s="4" customFormat="1" ht="21.75" customHeight="1" x14ac:dyDescent="0.2">
      <c r="B29"/>
      <c r="C29"/>
      <c r="D29"/>
      <c r="G29"/>
      <c r="H29"/>
      <c r="I29"/>
      <c r="J29"/>
      <c r="K29"/>
      <c r="L29"/>
      <c r="M29"/>
      <c r="N29"/>
      <c r="O29"/>
      <c r="P29"/>
    </row>
    <row r="30" spans="1:16" s="4" customFormat="1" ht="21.75" customHeight="1" x14ac:dyDescent="0.2">
      <c r="B30"/>
      <c r="C30"/>
      <c r="D30"/>
      <c r="G30"/>
      <c r="H30"/>
      <c r="I30"/>
      <c r="J30"/>
      <c r="K30"/>
      <c r="L30"/>
      <c r="M30"/>
      <c r="N30"/>
      <c r="O30"/>
      <c r="P30"/>
    </row>
    <row r="31" spans="1:16" s="4" customFormat="1" ht="21.75" customHeight="1" x14ac:dyDescent="0.2">
      <c r="B31"/>
      <c r="C31"/>
      <c r="D31"/>
      <c r="G31"/>
      <c r="H31"/>
      <c r="I31"/>
      <c r="J31"/>
      <c r="K31"/>
      <c r="L31"/>
      <c r="M31"/>
      <c r="N31"/>
      <c r="O31"/>
      <c r="P31"/>
    </row>
    <row r="32" spans="1:16" s="4" customFormat="1" ht="21.75" customHeight="1" x14ac:dyDescent="0.2">
      <c r="B32"/>
      <c r="C32"/>
      <c r="D32"/>
      <c r="G32"/>
      <c r="H32"/>
      <c r="I32"/>
      <c r="J32"/>
      <c r="K32"/>
      <c r="L32"/>
      <c r="M32"/>
      <c r="N32"/>
      <c r="O32"/>
      <c r="P32"/>
    </row>
    <row r="33" spans="1:16" s="4" customFormat="1" ht="21.75" customHeight="1" x14ac:dyDescent="0.2">
      <c r="B33"/>
      <c r="C33"/>
      <c r="D33"/>
      <c r="G33"/>
      <c r="H33"/>
      <c r="I33"/>
      <c r="J33"/>
      <c r="K33"/>
      <c r="L33"/>
      <c r="M33"/>
      <c r="N33"/>
      <c r="O33"/>
      <c r="P33"/>
    </row>
    <row r="34" spans="1:16" s="4" customFormat="1" ht="21.75" customHeight="1" x14ac:dyDescent="0.2">
      <c r="B34"/>
      <c r="C34"/>
      <c r="D34"/>
      <c r="G34"/>
      <c r="H34"/>
      <c r="I34"/>
      <c r="J34"/>
      <c r="K34"/>
      <c r="L34"/>
      <c r="M34"/>
      <c r="N34"/>
      <c r="O34"/>
      <c r="P34"/>
    </row>
    <row r="35" spans="1:16" s="4" customFormat="1" ht="21.75" customHeight="1" x14ac:dyDescent="0.2">
      <c r="B35"/>
      <c r="C35"/>
      <c r="D35"/>
      <c r="G35"/>
      <c r="H35"/>
      <c r="I35"/>
      <c r="J35"/>
      <c r="K35"/>
      <c r="L35"/>
      <c r="M35"/>
      <c r="N35"/>
      <c r="O35"/>
      <c r="P35"/>
    </row>
    <row r="36" spans="1:16" s="4" customFormat="1" ht="21.75" customHeight="1" x14ac:dyDescent="0.2">
      <c r="B36"/>
      <c r="C36"/>
      <c r="D36"/>
      <c r="G36"/>
      <c r="H36"/>
      <c r="I36"/>
      <c r="J36"/>
      <c r="K36"/>
      <c r="L36"/>
      <c r="M36"/>
      <c r="N36"/>
      <c r="O36"/>
      <c r="P36"/>
    </row>
    <row r="37" spans="1:16" s="4" customFormat="1" ht="21.75" customHeight="1" x14ac:dyDescent="0.2">
      <c r="B37"/>
      <c r="C37"/>
      <c r="D37"/>
      <c r="G37"/>
      <c r="H37"/>
      <c r="I37"/>
      <c r="J37"/>
      <c r="K37"/>
      <c r="L37"/>
      <c r="M37"/>
      <c r="N37"/>
      <c r="O37"/>
      <c r="P37"/>
    </row>
    <row r="38" spans="1:16" s="4" customFormat="1" ht="21.75" customHeight="1" x14ac:dyDescent="0.2">
      <c r="B38"/>
      <c r="C38"/>
      <c r="D38"/>
      <c r="G38"/>
      <c r="H38"/>
      <c r="I38"/>
      <c r="J38"/>
      <c r="K38"/>
      <c r="L38"/>
      <c r="M38"/>
      <c r="N38"/>
      <c r="O38"/>
      <c r="P38"/>
    </row>
    <row r="39" spans="1:16" s="4" customFormat="1" ht="21.75" customHeight="1" x14ac:dyDescent="0.2">
      <c r="B39"/>
      <c r="C39"/>
      <c r="D39"/>
      <c r="G39"/>
      <c r="H39"/>
      <c r="I39"/>
      <c r="J39"/>
      <c r="K39"/>
      <c r="L39"/>
      <c r="M39"/>
      <c r="N39"/>
      <c r="O39"/>
      <c r="P39"/>
    </row>
    <row r="40" spans="1:16" s="4" customFormat="1" ht="21.75" customHeight="1" x14ac:dyDescent="0.2">
      <c r="B40"/>
      <c r="C40"/>
      <c r="D40"/>
      <c r="G40"/>
      <c r="H40"/>
      <c r="I40"/>
      <c r="J40"/>
      <c r="K40"/>
      <c r="L40"/>
      <c r="M40"/>
      <c r="N40"/>
      <c r="O40"/>
      <c r="P40"/>
    </row>
    <row r="41" spans="1:16" s="4" customFormat="1" ht="21.75" customHeight="1" x14ac:dyDescent="0.2">
      <c r="B41"/>
      <c r="C41"/>
      <c r="D41"/>
      <c r="G41"/>
      <c r="H41"/>
      <c r="I41"/>
      <c r="J41"/>
      <c r="K41"/>
      <c r="L41"/>
      <c r="M41"/>
      <c r="N41"/>
      <c r="O41"/>
      <c r="P41"/>
    </row>
    <row r="42" spans="1:16" s="4" customFormat="1" ht="21.75" customHeight="1" x14ac:dyDescent="0.2">
      <c r="B42"/>
      <c r="C42"/>
      <c r="D42"/>
      <c r="G42"/>
      <c r="H42"/>
      <c r="I42"/>
      <c r="J42"/>
      <c r="K42"/>
      <c r="L42"/>
      <c r="M42"/>
      <c r="N42"/>
      <c r="O42"/>
      <c r="P42"/>
    </row>
    <row r="43" spans="1:16" s="4" customFormat="1" ht="21.75" customHeight="1" x14ac:dyDescent="0.2">
      <c r="B43"/>
      <c r="C43"/>
      <c r="D43"/>
      <c r="G43"/>
      <c r="H43"/>
      <c r="I43"/>
      <c r="J43"/>
      <c r="K43"/>
      <c r="L43"/>
      <c r="M43"/>
      <c r="N43"/>
      <c r="O43"/>
      <c r="P43"/>
    </row>
    <row r="44" spans="1:16" s="4" customFormat="1" ht="21.75" customHeight="1" x14ac:dyDescent="0.2">
      <c r="B44"/>
      <c r="C44"/>
      <c r="D44"/>
      <c r="G44"/>
      <c r="H44"/>
      <c r="I44"/>
      <c r="J44"/>
      <c r="K44"/>
      <c r="L44"/>
      <c r="M44"/>
      <c r="N44"/>
      <c r="O44"/>
      <c r="P44"/>
    </row>
    <row r="45" spans="1:16" ht="21.75" customHeight="1" x14ac:dyDescent="0.2">
      <c r="A45"/>
    </row>
    <row r="46" spans="1:16" ht="21.75" customHeight="1" x14ac:dyDescent="0.2">
      <c r="A46"/>
    </row>
    <row r="47" spans="1:16" ht="21.75" customHeight="1" x14ac:dyDescent="0.2">
      <c r="A47"/>
    </row>
    <row r="48" spans="1:16" ht="21.75" customHeight="1" x14ac:dyDescent="0.2">
      <c r="A48"/>
    </row>
    <row r="49" spans="1:6" ht="21.75" customHeight="1" x14ac:dyDescent="0.2">
      <c r="A49"/>
    </row>
    <row r="50" spans="1:6" ht="21.75" customHeight="1" x14ac:dyDescent="0.2"/>
    <row r="51" spans="1:6" ht="21.75" customHeight="1" x14ac:dyDescent="0.2"/>
    <row r="52" spans="1:6" ht="21.75" customHeight="1" x14ac:dyDescent="0.2"/>
    <row r="59" spans="1:6" s="2" customFormat="1" ht="36" customHeight="1" x14ac:dyDescent="0.2">
      <c r="A59" s="8"/>
      <c r="E59" s="8"/>
      <c r="F59" s="8"/>
    </row>
    <row r="60" spans="1:6" s="2" customFormat="1" ht="36" customHeight="1" x14ac:dyDescent="0.2">
      <c r="A60" s="8"/>
      <c r="E60" s="8"/>
      <c r="F60" s="8"/>
    </row>
    <row r="62" spans="1:6" ht="36" customHeight="1" x14ac:dyDescent="0.2"/>
    <row r="63" spans="1:6" ht="36" customHeight="1" x14ac:dyDescent="0.2"/>
    <row r="64" spans="1:6" ht="36" customHeight="1" x14ac:dyDescent="0.2"/>
    <row r="65" spans="1:1" ht="36" customHeight="1" x14ac:dyDescent="0.2"/>
    <row r="73" spans="1:1" s="6" customFormat="1" ht="36" customHeight="1" x14ac:dyDescent="0.2">
      <c r="A73" s="7"/>
    </row>
    <row r="74" spans="1:1" s="6" customFormat="1" ht="36" customHeight="1" x14ac:dyDescent="0.2">
      <c r="A74" s="7"/>
    </row>
    <row r="75" spans="1:1" s="6" customFormat="1" ht="36" customHeight="1" x14ac:dyDescent="0.2">
      <c r="A75" s="7"/>
    </row>
    <row r="76" spans="1:1" s="6" customFormat="1" ht="36" customHeight="1" x14ac:dyDescent="0.2">
      <c r="A76" s="7"/>
    </row>
    <row r="77" spans="1:1" s="6" customFormat="1" ht="36" customHeight="1" x14ac:dyDescent="0.2">
      <c r="A77" s="7"/>
    </row>
    <row r="78" spans="1:1" s="6" customFormat="1" ht="36" customHeight="1" x14ac:dyDescent="0.2">
      <c r="A78" s="7"/>
    </row>
    <row r="79" spans="1:1" s="6" customFormat="1" ht="36" customHeight="1" x14ac:dyDescent="0.2">
      <c r="A79" s="7"/>
    </row>
    <row r="80" spans="1:1" s="6" customFormat="1" ht="36" customHeight="1" x14ac:dyDescent="0.2">
      <c r="A80" s="7"/>
    </row>
    <row r="81" spans="1:1" s="6" customFormat="1" ht="36" customHeight="1" x14ac:dyDescent="0.2">
      <c r="A81" s="7"/>
    </row>
    <row r="82" spans="1:1" s="6" customFormat="1" ht="36" customHeight="1" x14ac:dyDescent="0.2">
      <c r="A82" s="7"/>
    </row>
    <row r="83" spans="1:1" s="6" customFormat="1" ht="36" customHeight="1" x14ac:dyDescent="0.2">
      <c r="A83" s="7"/>
    </row>
    <row r="84" spans="1:1" s="6" customFormat="1" ht="36" customHeight="1" x14ac:dyDescent="0.2">
      <c r="A84" s="7"/>
    </row>
    <row r="85" spans="1:1" s="6" customFormat="1" ht="36" customHeight="1" x14ac:dyDescent="0.2">
      <c r="A85" s="7"/>
    </row>
    <row r="86" spans="1:1" s="6" customFormat="1" ht="36" customHeight="1" x14ac:dyDescent="0.2">
      <c r="A86" s="7"/>
    </row>
  </sheetData>
  <mergeCells count="5">
    <mergeCell ref="A4:O4"/>
    <mergeCell ref="A7:O7"/>
    <mergeCell ref="A9:O9"/>
    <mergeCell ref="B20:E20"/>
    <mergeCell ref="A6:O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R56"/>
  <sheetViews>
    <sheetView topLeftCell="A49" zoomScale="70" zoomScaleNormal="70" workbookViewId="0">
      <selection activeCell="D31" sqref="D31:D34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5" width="27.7109375" customWidth="1"/>
    <col min="6" max="6" width="24.5703125" customWidth="1"/>
    <col min="7" max="7" width="14.42578125" customWidth="1"/>
    <col min="10" max="10" width="17.28515625" bestFit="1" customWidth="1"/>
    <col min="12" max="12" width="17.28515625" bestFit="1" customWidth="1"/>
    <col min="13" max="13" width="13" bestFit="1" customWidth="1"/>
    <col min="14" max="14" width="15.85546875" customWidth="1"/>
    <col min="15" max="15" width="13" bestFit="1" customWidth="1"/>
    <col min="16" max="16" width="14" customWidth="1"/>
    <col min="17" max="17" width="14.85546875" bestFit="1" customWidth="1"/>
    <col min="18" max="18" width="16.7109375" bestFit="1" customWidth="1"/>
  </cols>
  <sheetData>
    <row r="12" spans="1:18" x14ac:dyDescent="0.2"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</row>
    <row r="13" spans="1:18" ht="15.75" x14ac:dyDescent="0.25">
      <c r="B13" s="100" t="s">
        <v>64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</row>
    <row r="14" spans="1:18" ht="15" x14ac:dyDescent="0.25">
      <c r="B14" s="99" t="s">
        <v>295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1:18" ht="9" customHeight="1" x14ac:dyDescent="0.2">
      <c r="B15" s="4"/>
      <c r="C15" s="27"/>
      <c r="D15" s="27"/>
      <c r="E15" s="27"/>
      <c r="F15" s="27"/>
      <c r="G15" s="27"/>
      <c r="H15" s="27"/>
      <c r="I15" s="27"/>
      <c r="J15" s="27"/>
      <c r="L15" s="27"/>
      <c r="N15" s="27"/>
      <c r="O15" s="27"/>
    </row>
    <row r="16" spans="1:18" x14ac:dyDescent="0.2">
      <c r="A16" s="9"/>
      <c r="B16" s="92" t="s">
        <v>232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</row>
    <row r="17" spans="2:18" ht="10.5" customHeight="1" thickBot="1" x14ac:dyDescent="0.25"/>
    <row r="18" spans="2:18" ht="27.75" customHeight="1" thickBot="1" x14ac:dyDescent="0.3">
      <c r="B18" s="73" t="s">
        <v>57</v>
      </c>
      <c r="C18" s="74" t="s">
        <v>51</v>
      </c>
      <c r="D18" s="74" t="s">
        <v>217</v>
      </c>
      <c r="E18" s="74" t="s">
        <v>52</v>
      </c>
      <c r="F18" s="74" t="s">
        <v>53</v>
      </c>
      <c r="G18" s="75" t="s">
        <v>296</v>
      </c>
      <c r="H18" s="74" t="s">
        <v>95</v>
      </c>
      <c r="I18" s="74" t="s">
        <v>96</v>
      </c>
      <c r="J18" s="76" t="s">
        <v>94</v>
      </c>
      <c r="K18" s="76" t="s">
        <v>0</v>
      </c>
      <c r="L18" s="76" t="s">
        <v>1</v>
      </c>
      <c r="M18" s="76" t="s">
        <v>2</v>
      </c>
      <c r="N18" s="76" t="s">
        <v>3</v>
      </c>
      <c r="O18" s="76" t="s">
        <v>4</v>
      </c>
      <c r="P18" s="76" t="s">
        <v>5</v>
      </c>
      <c r="Q18" s="76" t="s">
        <v>6</v>
      </c>
      <c r="R18" s="77" t="s">
        <v>76</v>
      </c>
    </row>
    <row r="19" spans="2:18" ht="38.25" customHeight="1" x14ac:dyDescent="0.2">
      <c r="B19" s="26">
        <v>1</v>
      </c>
      <c r="C19" s="25" t="s">
        <v>156</v>
      </c>
      <c r="D19" s="25" t="s">
        <v>253</v>
      </c>
      <c r="E19" s="25" t="s">
        <v>212</v>
      </c>
      <c r="F19" s="24" t="s">
        <v>155</v>
      </c>
      <c r="G19" s="24" t="s">
        <v>298</v>
      </c>
      <c r="H19" s="23">
        <v>44378</v>
      </c>
      <c r="I19" s="23">
        <v>44562</v>
      </c>
      <c r="J19" s="22">
        <v>150000</v>
      </c>
      <c r="K19" s="22">
        <v>0</v>
      </c>
      <c r="L19" s="22">
        <v>150000</v>
      </c>
      <c r="M19" s="22">
        <f>J19*0.0287</f>
        <v>4305</v>
      </c>
      <c r="N19" s="22">
        <v>18639.400000000001</v>
      </c>
      <c r="O19" s="22">
        <v>4098.53</v>
      </c>
      <c r="P19" s="22">
        <v>0</v>
      </c>
      <c r="Q19" s="22">
        <f>M19+N19+O19+P19</f>
        <v>27042.93</v>
      </c>
      <c r="R19" s="21">
        <f>J19-Q19</f>
        <v>122957.07</v>
      </c>
    </row>
    <row r="20" spans="2:18" ht="38.25" customHeight="1" x14ac:dyDescent="0.2">
      <c r="B20" s="67">
        <v>2</v>
      </c>
      <c r="C20" s="68" t="s">
        <v>164</v>
      </c>
      <c r="D20" s="68" t="s">
        <v>253</v>
      </c>
      <c r="E20" s="68" t="s">
        <v>165</v>
      </c>
      <c r="F20" s="69" t="s">
        <v>155</v>
      </c>
      <c r="G20" s="69" t="s">
        <v>298</v>
      </c>
      <c r="H20" s="70">
        <v>44378</v>
      </c>
      <c r="I20" s="70">
        <v>44562</v>
      </c>
      <c r="J20" s="71">
        <v>70000</v>
      </c>
      <c r="K20" s="71">
        <v>0</v>
      </c>
      <c r="L20" s="71">
        <v>70000</v>
      </c>
      <c r="M20" s="71">
        <f t="shared" ref="M20:M37" si="0">J20*0.0287</f>
        <v>2009</v>
      </c>
      <c r="N20" s="71">
        <v>5368.48</v>
      </c>
      <c r="O20" s="71">
        <f>J20*0.0304</f>
        <v>2128</v>
      </c>
      <c r="P20" s="71">
        <v>0</v>
      </c>
      <c r="Q20" s="71">
        <f t="shared" ref="Q20:Q37" si="1">M20+N20+O20+P20</f>
        <v>9505.48</v>
      </c>
      <c r="R20" s="72">
        <f t="shared" ref="R20:R30" si="2">J20-Q20</f>
        <v>60494.520000000004</v>
      </c>
    </row>
    <row r="21" spans="2:18" ht="38.25" customHeight="1" x14ac:dyDescent="0.2">
      <c r="B21" s="26">
        <f>B20+1</f>
        <v>3</v>
      </c>
      <c r="C21" s="25" t="s">
        <v>176</v>
      </c>
      <c r="D21" s="25" t="s">
        <v>253</v>
      </c>
      <c r="E21" s="25" t="s">
        <v>167</v>
      </c>
      <c r="F21" s="24" t="s">
        <v>155</v>
      </c>
      <c r="G21" s="24" t="s">
        <v>297</v>
      </c>
      <c r="H21" s="23">
        <v>44378</v>
      </c>
      <c r="I21" s="23">
        <v>44562</v>
      </c>
      <c r="J21" s="22">
        <v>60000</v>
      </c>
      <c r="K21" s="22">
        <v>0</v>
      </c>
      <c r="L21" s="22">
        <v>60000</v>
      </c>
      <c r="M21" s="22">
        <f t="shared" si="0"/>
        <v>1722</v>
      </c>
      <c r="N21" s="22">
        <v>3010.63</v>
      </c>
      <c r="O21" s="22">
        <f>J21*0.0304</f>
        <v>1824</v>
      </c>
      <c r="P21" s="22">
        <v>2749.24</v>
      </c>
      <c r="Q21" s="22">
        <f t="shared" si="1"/>
        <v>9305.869999999999</v>
      </c>
      <c r="R21" s="21">
        <f t="shared" si="2"/>
        <v>50694.130000000005</v>
      </c>
    </row>
    <row r="22" spans="2:18" ht="38.25" customHeight="1" x14ac:dyDescent="0.2">
      <c r="B22" s="26">
        <f t="shared" ref="B22:B55" si="3">B21+1</f>
        <v>4</v>
      </c>
      <c r="C22" s="25" t="s">
        <v>202</v>
      </c>
      <c r="D22" s="25" t="s">
        <v>229</v>
      </c>
      <c r="E22" s="25" t="s">
        <v>67</v>
      </c>
      <c r="F22" s="24" t="s">
        <v>155</v>
      </c>
      <c r="G22" s="24" t="s">
        <v>298</v>
      </c>
      <c r="H22" s="23">
        <v>44378</v>
      </c>
      <c r="I22" s="23">
        <v>44562</v>
      </c>
      <c r="J22" s="22">
        <v>80000</v>
      </c>
      <c r="K22" s="22">
        <v>0</v>
      </c>
      <c r="L22" s="22">
        <v>80000</v>
      </c>
      <c r="M22" s="22">
        <f t="shared" si="0"/>
        <v>2296</v>
      </c>
      <c r="N22" s="22">
        <v>7400.87</v>
      </c>
      <c r="O22" s="22">
        <f>J22*0.0304</f>
        <v>2432</v>
      </c>
      <c r="P22" s="22">
        <v>0</v>
      </c>
      <c r="Q22" s="22">
        <f t="shared" si="1"/>
        <v>12128.869999999999</v>
      </c>
      <c r="R22" s="21">
        <f t="shared" si="2"/>
        <v>67871.13</v>
      </c>
    </row>
    <row r="23" spans="2:18" ht="38.25" customHeight="1" x14ac:dyDescent="0.2">
      <c r="B23" s="26">
        <f t="shared" si="3"/>
        <v>5</v>
      </c>
      <c r="C23" s="25" t="s">
        <v>188</v>
      </c>
      <c r="D23" s="25" t="s">
        <v>225</v>
      </c>
      <c r="E23" s="25" t="s">
        <v>209</v>
      </c>
      <c r="F23" s="24" t="s">
        <v>155</v>
      </c>
      <c r="G23" s="24" t="s">
        <v>297</v>
      </c>
      <c r="H23" s="23">
        <v>44378</v>
      </c>
      <c r="I23" s="23">
        <v>44562</v>
      </c>
      <c r="J23" s="22">
        <v>150000</v>
      </c>
      <c r="K23" s="22">
        <v>0</v>
      </c>
      <c r="L23" s="22">
        <v>150000</v>
      </c>
      <c r="M23" s="22">
        <f t="shared" si="0"/>
        <v>4305</v>
      </c>
      <c r="N23" s="22">
        <v>23981.99</v>
      </c>
      <c r="O23" s="22">
        <v>4098.53</v>
      </c>
      <c r="P23" s="22">
        <v>0</v>
      </c>
      <c r="Q23" s="22">
        <f t="shared" si="1"/>
        <v>32385.52</v>
      </c>
      <c r="R23" s="21">
        <f t="shared" si="2"/>
        <v>117614.48</v>
      </c>
    </row>
    <row r="24" spans="2:18" ht="38.25" customHeight="1" x14ac:dyDescent="0.2">
      <c r="B24" s="26">
        <f t="shared" si="3"/>
        <v>6</v>
      </c>
      <c r="C24" s="25" t="s">
        <v>166</v>
      </c>
      <c r="D24" s="25" t="s">
        <v>231</v>
      </c>
      <c r="E24" s="25" t="s">
        <v>211</v>
      </c>
      <c r="F24" s="24" t="s">
        <v>155</v>
      </c>
      <c r="G24" s="24" t="s">
        <v>297</v>
      </c>
      <c r="H24" s="23">
        <v>44256</v>
      </c>
      <c r="I24" s="23">
        <v>44561</v>
      </c>
      <c r="J24" s="22">
        <v>150000</v>
      </c>
      <c r="K24" s="22">
        <v>0</v>
      </c>
      <c r="L24" s="22">
        <v>150000</v>
      </c>
      <c r="M24" s="22">
        <f>J24*0.0287</f>
        <v>4305</v>
      </c>
      <c r="N24" s="22">
        <v>23981.99</v>
      </c>
      <c r="O24" s="22">
        <v>4098.53</v>
      </c>
      <c r="P24" s="22">
        <v>2932</v>
      </c>
      <c r="Q24" s="22">
        <f>M24+N24+O24+P24</f>
        <v>35317.520000000004</v>
      </c>
      <c r="R24" s="21">
        <f>J24-Q24</f>
        <v>114682.48</v>
      </c>
    </row>
    <row r="25" spans="2:18" ht="38.25" customHeight="1" x14ac:dyDescent="0.2">
      <c r="B25" s="26">
        <f t="shared" si="3"/>
        <v>7</v>
      </c>
      <c r="C25" s="25" t="s">
        <v>199</v>
      </c>
      <c r="D25" s="25" t="s">
        <v>231</v>
      </c>
      <c r="E25" s="25" t="s">
        <v>8</v>
      </c>
      <c r="F25" s="24" t="s">
        <v>155</v>
      </c>
      <c r="G25" s="24" t="s">
        <v>297</v>
      </c>
      <c r="H25" s="23">
        <v>44378</v>
      </c>
      <c r="I25" s="23">
        <v>44562</v>
      </c>
      <c r="J25" s="22">
        <v>45000</v>
      </c>
      <c r="K25" s="22">
        <v>0</v>
      </c>
      <c r="L25" s="22">
        <v>45000</v>
      </c>
      <c r="M25" s="22">
        <f t="shared" si="0"/>
        <v>1291.5</v>
      </c>
      <c r="N25" s="22">
        <v>1148.33</v>
      </c>
      <c r="O25" s="22">
        <f>J25*0.0304</f>
        <v>1368</v>
      </c>
      <c r="P25" s="22">
        <v>0</v>
      </c>
      <c r="Q25" s="22">
        <f t="shared" si="1"/>
        <v>3807.83</v>
      </c>
      <c r="R25" s="21">
        <f t="shared" si="2"/>
        <v>41192.17</v>
      </c>
    </row>
    <row r="26" spans="2:18" ht="38.25" customHeight="1" x14ac:dyDescent="0.2">
      <c r="B26" s="26">
        <f t="shared" si="3"/>
        <v>8</v>
      </c>
      <c r="C26" s="25" t="s">
        <v>186</v>
      </c>
      <c r="D26" s="25" t="s">
        <v>231</v>
      </c>
      <c r="E26" s="25" t="s">
        <v>8</v>
      </c>
      <c r="F26" s="24" t="s">
        <v>155</v>
      </c>
      <c r="G26" s="24" t="s">
        <v>297</v>
      </c>
      <c r="H26" s="23">
        <v>44378</v>
      </c>
      <c r="I26" s="23">
        <v>44562</v>
      </c>
      <c r="J26" s="22">
        <v>45000</v>
      </c>
      <c r="K26" s="22">
        <v>0</v>
      </c>
      <c r="L26" s="22">
        <v>45000</v>
      </c>
      <c r="M26" s="22">
        <f t="shared" si="0"/>
        <v>1291.5</v>
      </c>
      <c r="N26" s="22">
        <v>791.29</v>
      </c>
      <c r="O26" s="22">
        <f>J26*0.0304</f>
        <v>1368</v>
      </c>
      <c r="P26" s="22">
        <v>2380.2399999999998</v>
      </c>
      <c r="Q26" s="22">
        <f t="shared" si="1"/>
        <v>5831.03</v>
      </c>
      <c r="R26" s="21">
        <f t="shared" si="2"/>
        <v>39168.97</v>
      </c>
    </row>
    <row r="27" spans="2:18" ht="38.25" customHeight="1" x14ac:dyDescent="0.2">
      <c r="B27" s="26">
        <f t="shared" si="3"/>
        <v>9</v>
      </c>
      <c r="C27" s="25" t="s">
        <v>170</v>
      </c>
      <c r="D27" s="25" t="s">
        <v>230</v>
      </c>
      <c r="E27" s="25" t="s">
        <v>210</v>
      </c>
      <c r="F27" s="24" t="s">
        <v>155</v>
      </c>
      <c r="G27" s="24" t="s">
        <v>297</v>
      </c>
      <c r="H27" s="23">
        <v>44378</v>
      </c>
      <c r="I27" s="23">
        <v>44562</v>
      </c>
      <c r="J27" s="22">
        <v>150000</v>
      </c>
      <c r="K27" s="22">
        <v>0</v>
      </c>
      <c r="L27" s="22">
        <v>150000</v>
      </c>
      <c r="M27" s="22">
        <f>J27*0.0287</f>
        <v>4305</v>
      </c>
      <c r="N27" s="22">
        <v>23981.99</v>
      </c>
      <c r="O27" s="22">
        <v>4098.53</v>
      </c>
      <c r="P27" s="22">
        <v>0</v>
      </c>
      <c r="Q27" s="22">
        <f>M27+N27+O27+P27</f>
        <v>32385.52</v>
      </c>
      <c r="R27" s="21">
        <f>J27-Q27</f>
        <v>117614.48</v>
      </c>
    </row>
    <row r="28" spans="2:18" ht="38.25" customHeight="1" x14ac:dyDescent="0.2">
      <c r="B28" s="26">
        <f t="shared" si="3"/>
        <v>10</v>
      </c>
      <c r="C28" s="25" t="s">
        <v>203</v>
      </c>
      <c r="D28" s="25" t="s">
        <v>230</v>
      </c>
      <c r="E28" s="25" t="s">
        <v>204</v>
      </c>
      <c r="F28" s="24" t="s">
        <v>155</v>
      </c>
      <c r="G28" s="24" t="s">
        <v>297</v>
      </c>
      <c r="H28" s="23">
        <v>44378</v>
      </c>
      <c r="I28" s="23">
        <v>44562</v>
      </c>
      <c r="J28" s="22">
        <v>45000</v>
      </c>
      <c r="K28" s="22">
        <v>0</v>
      </c>
      <c r="L28" s="22">
        <v>45000</v>
      </c>
      <c r="M28" s="22">
        <f>J28*0.0287</f>
        <v>1291.5</v>
      </c>
      <c r="N28" s="22">
        <v>1148.33</v>
      </c>
      <c r="O28" s="22">
        <f>J28*0.0304</f>
        <v>1368</v>
      </c>
      <c r="P28" s="22">
        <v>100</v>
      </c>
      <c r="Q28" s="22">
        <f>M28+N28+O28+P28</f>
        <v>3907.83</v>
      </c>
      <c r="R28" s="21">
        <f>J28-Q28</f>
        <v>41092.17</v>
      </c>
    </row>
    <row r="29" spans="2:18" ht="38.25" customHeight="1" x14ac:dyDescent="0.2">
      <c r="B29" s="26">
        <f t="shared" si="3"/>
        <v>11</v>
      </c>
      <c r="C29" s="25" t="s">
        <v>205</v>
      </c>
      <c r="D29" s="25" t="s">
        <v>230</v>
      </c>
      <c r="E29" s="25" t="s">
        <v>206</v>
      </c>
      <c r="F29" s="24" t="s">
        <v>155</v>
      </c>
      <c r="G29" s="24" t="s">
        <v>297</v>
      </c>
      <c r="H29" s="23">
        <v>44378</v>
      </c>
      <c r="I29" s="23">
        <v>44562</v>
      </c>
      <c r="J29" s="22">
        <v>40000</v>
      </c>
      <c r="K29" s="22">
        <v>0</v>
      </c>
      <c r="L29" s="22">
        <v>40000</v>
      </c>
      <c r="M29" s="22">
        <f>J29*0.0287</f>
        <v>1148</v>
      </c>
      <c r="N29" s="22">
        <v>442.65</v>
      </c>
      <c r="O29" s="22">
        <f>J29*0.0304</f>
        <v>1216</v>
      </c>
      <c r="P29" s="22">
        <v>0</v>
      </c>
      <c r="Q29" s="22">
        <f>M29+N29+O29+P29</f>
        <v>2806.65</v>
      </c>
      <c r="R29" s="21">
        <f>J29-Q29</f>
        <v>37193.35</v>
      </c>
    </row>
    <row r="30" spans="2:18" ht="38.25" customHeight="1" x14ac:dyDescent="0.2">
      <c r="B30" s="26">
        <f t="shared" si="3"/>
        <v>12</v>
      </c>
      <c r="C30" s="25" t="s">
        <v>265</v>
      </c>
      <c r="D30" s="25" t="s">
        <v>230</v>
      </c>
      <c r="E30" s="25" t="s">
        <v>283</v>
      </c>
      <c r="F30" s="24" t="s">
        <v>155</v>
      </c>
      <c r="G30" s="24" t="s">
        <v>298</v>
      </c>
      <c r="H30" s="23">
        <v>44256</v>
      </c>
      <c r="I30" s="23">
        <v>44409</v>
      </c>
      <c r="J30" s="22">
        <v>35000</v>
      </c>
      <c r="K30" s="22">
        <v>0</v>
      </c>
      <c r="L30" s="22">
        <v>35000</v>
      </c>
      <c r="M30" s="22">
        <f t="shared" si="0"/>
        <v>1004.5</v>
      </c>
      <c r="N30" s="22">
        <v>0</v>
      </c>
      <c r="O30" s="22">
        <f>J30*0.0304</f>
        <v>1064</v>
      </c>
      <c r="P30" s="22">
        <v>100</v>
      </c>
      <c r="Q30" s="22">
        <f t="shared" si="1"/>
        <v>2168.5</v>
      </c>
      <c r="R30" s="21">
        <f t="shared" si="2"/>
        <v>32831.5</v>
      </c>
    </row>
    <row r="31" spans="2:18" ht="38.25" customHeight="1" x14ac:dyDescent="0.2">
      <c r="B31" s="26">
        <f t="shared" si="3"/>
        <v>13</v>
      </c>
      <c r="C31" s="25" t="s">
        <v>145</v>
      </c>
      <c r="D31" s="25" t="s">
        <v>300</v>
      </c>
      <c r="E31" s="25" t="s">
        <v>201</v>
      </c>
      <c r="F31" s="24" t="s">
        <v>155</v>
      </c>
      <c r="G31" s="24" t="s">
        <v>298</v>
      </c>
      <c r="H31" s="23">
        <v>44378</v>
      </c>
      <c r="I31" s="23">
        <v>44562</v>
      </c>
      <c r="J31" s="22">
        <v>150000</v>
      </c>
      <c r="K31" s="22">
        <v>0</v>
      </c>
      <c r="L31" s="22">
        <v>150000</v>
      </c>
      <c r="M31" s="22">
        <f t="shared" si="0"/>
        <v>4305</v>
      </c>
      <c r="N31" s="22">
        <v>23981.99</v>
      </c>
      <c r="O31" s="22">
        <v>4098.53</v>
      </c>
      <c r="P31" s="22">
        <v>0</v>
      </c>
      <c r="Q31" s="22">
        <f t="shared" si="1"/>
        <v>32385.52</v>
      </c>
      <c r="R31" s="21">
        <f t="shared" ref="R31" si="4">J31-Q31</f>
        <v>117614.48</v>
      </c>
    </row>
    <row r="32" spans="2:18" ht="38.25" customHeight="1" x14ac:dyDescent="0.2">
      <c r="B32" s="26">
        <f t="shared" si="3"/>
        <v>14</v>
      </c>
      <c r="C32" s="25" t="s">
        <v>171</v>
      </c>
      <c r="D32" s="25" t="s">
        <v>300</v>
      </c>
      <c r="E32" s="25" t="s">
        <v>124</v>
      </c>
      <c r="F32" s="24" t="s">
        <v>155</v>
      </c>
      <c r="G32" s="24" t="s">
        <v>298</v>
      </c>
      <c r="H32" s="23">
        <v>44378</v>
      </c>
      <c r="I32" s="23">
        <v>44562</v>
      </c>
      <c r="J32" s="22">
        <v>40000</v>
      </c>
      <c r="K32" s="22">
        <v>0</v>
      </c>
      <c r="L32" s="22">
        <v>40000</v>
      </c>
      <c r="M32" s="22">
        <f t="shared" si="0"/>
        <v>1148</v>
      </c>
      <c r="N32" s="22">
        <v>85.61</v>
      </c>
      <c r="O32" s="22">
        <f>J32*0.0304</f>
        <v>1216</v>
      </c>
      <c r="P32" s="22">
        <v>1190.1199999999999</v>
      </c>
      <c r="Q32" s="22">
        <f t="shared" si="1"/>
        <v>3639.7299999999996</v>
      </c>
      <c r="R32" s="21">
        <f t="shared" ref="R32:R40" si="5">J32-Q32</f>
        <v>36360.270000000004</v>
      </c>
    </row>
    <row r="33" spans="2:18" ht="38.25" customHeight="1" x14ac:dyDescent="0.2">
      <c r="B33" s="26">
        <f t="shared" si="3"/>
        <v>15</v>
      </c>
      <c r="C33" s="25" t="s">
        <v>168</v>
      </c>
      <c r="D33" s="25" t="s">
        <v>300</v>
      </c>
      <c r="E33" s="25" t="s">
        <v>169</v>
      </c>
      <c r="F33" s="24" t="s">
        <v>155</v>
      </c>
      <c r="G33" s="24" t="s">
        <v>298</v>
      </c>
      <c r="H33" s="23">
        <v>44378</v>
      </c>
      <c r="I33" s="23">
        <v>44562</v>
      </c>
      <c r="J33" s="22">
        <v>35000</v>
      </c>
      <c r="K33" s="22">
        <v>0</v>
      </c>
      <c r="L33" s="22">
        <v>35000</v>
      </c>
      <c r="M33" s="22">
        <f t="shared" si="0"/>
        <v>1004.5</v>
      </c>
      <c r="N33" s="22">
        <v>0</v>
      </c>
      <c r="O33" s="22">
        <f>J33*0.0304</f>
        <v>1064</v>
      </c>
      <c r="P33" s="22">
        <v>0</v>
      </c>
      <c r="Q33" s="22">
        <f t="shared" si="1"/>
        <v>2068.5</v>
      </c>
      <c r="R33" s="21">
        <f t="shared" si="5"/>
        <v>32931.5</v>
      </c>
    </row>
    <row r="34" spans="2:18" ht="38.25" customHeight="1" x14ac:dyDescent="0.2">
      <c r="B34" s="26">
        <f t="shared" si="3"/>
        <v>16</v>
      </c>
      <c r="C34" s="25" t="s">
        <v>161</v>
      </c>
      <c r="D34" s="25" t="s">
        <v>300</v>
      </c>
      <c r="E34" s="25" t="s">
        <v>124</v>
      </c>
      <c r="F34" s="24" t="s">
        <v>155</v>
      </c>
      <c r="G34" s="24" t="s">
        <v>297</v>
      </c>
      <c r="H34" s="23">
        <v>44378</v>
      </c>
      <c r="I34" s="23">
        <v>44562</v>
      </c>
      <c r="J34" s="22">
        <v>40000</v>
      </c>
      <c r="K34" s="22">
        <v>0</v>
      </c>
      <c r="L34" s="22">
        <v>40000</v>
      </c>
      <c r="M34" s="22">
        <f t="shared" si="0"/>
        <v>1148</v>
      </c>
      <c r="N34" s="22">
        <v>442.65</v>
      </c>
      <c r="O34" s="22">
        <f>J34*0.0304</f>
        <v>1216</v>
      </c>
      <c r="P34" s="22">
        <v>0</v>
      </c>
      <c r="Q34" s="22">
        <f t="shared" si="1"/>
        <v>2806.65</v>
      </c>
      <c r="R34" s="21">
        <f t="shared" si="5"/>
        <v>37193.35</v>
      </c>
    </row>
    <row r="35" spans="2:18" ht="38.25" customHeight="1" x14ac:dyDescent="0.2">
      <c r="B35" s="26">
        <f t="shared" si="3"/>
        <v>17</v>
      </c>
      <c r="C35" s="25" t="s">
        <v>157</v>
      </c>
      <c r="D35" s="25" t="s">
        <v>252</v>
      </c>
      <c r="E35" s="25" t="s">
        <v>213</v>
      </c>
      <c r="F35" s="24" t="s">
        <v>155</v>
      </c>
      <c r="G35" s="24" t="s">
        <v>298</v>
      </c>
      <c r="H35" s="23">
        <v>44378</v>
      </c>
      <c r="I35" s="23">
        <v>44562</v>
      </c>
      <c r="J35" s="22">
        <v>150000</v>
      </c>
      <c r="K35" s="22">
        <v>0</v>
      </c>
      <c r="L35" s="22">
        <v>150000</v>
      </c>
      <c r="M35" s="22">
        <f t="shared" si="0"/>
        <v>4305</v>
      </c>
      <c r="N35" s="22">
        <v>23981.99</v>
      </c>
      <c r="O35" s="22">
        <v>4098.53</v>
      </c>
      <c r="P35" s="22">
        <v>0</v>
      </c>
      <c r="Q35" s="22">
        <f t="shared" si="1"/>
        <v>32385.52</v>
      </c>
      <c r="R35" s="21">
        <f t="shared" si="5"/>
        <v>117614.48</v>
      </c>
    </row>
    <row r="36" spans="2:18" ht="38.25" customHeight="1" x14ac:dyDescent="0.2">
      <c r="B36" s="26">
        <f t="shared" si="3"/>
        <v>18</v>
      </c>
      <c r="C36" s="25" t="s">
        <v>162</v>
      </c>
      <c r="D36" s="25" t="s">
        <v>252</v>
      </c>
      <c r="E36" s="25" t="s">
        <v>163</v>
      </c>
      <c r="F36" s="24" t="s">
        <v>155</v>
      </c>
      <c r="G36" s="24" t="s">
        <v>297</v>
      </c>
      <c r="H36" s="23">
        <v>44378</v>
      </c>
      <c r="I36" s="23">
        <v>44562</v>
      </c>
      <c r="J36" s="22">
        <v>45000</v>
      </c>
      <c r="K36" s="22">
        <v>0</v>
      </c>
      <c r="L36" s="22">
        <v>45000</v>
      </c>
      <c r="M36" s="22">
        <f>J36*0.0287</f>
        <v>1291.5</v>
      </c>
      <c r="N36" s="22">
        <v>1148.33</v>
      </c>
      <c r="O36" s="22">
        <f>J36*0.0304</f>
        <v>1368</v>
      </c>
      <c r="P36" s="22">
        <v>0</v>
      </c>
      <c r="Q36" s="22">
        <f>M36+N36+O36+P36</f>
        <v>3807.83</v>
      </c>
      <c r="R36" s="21">
        <f>J36-Q36</f>
        <v>41192.17</v>
      </c>
    </row>
    <row r="37" spans="2:18" ht="38.25" customHeight="1" x14ac:dyDescent="0.2">
      <c r="B37" s="26">
        <f t="shared" si="3"/>
        <v>19</v>
      </c>
      <c r="C37" s="25" t="s">
        <v>263</v>
      </c>
      <c r="D37" s="25" t="s">
        <v>252</v>
      </c>
      <c r="E37" s="25" t="s">
        <v>264</v>
      </c>
      <c r="F37" s="24" t="s">
        <v>155</v>
      </c>
      <c r="G37" s="24" t="s">
        <v>298</v>
      </c>
      <c r="H37" s="23">
        <v>44256</v>
      </c>
      <c r="I37" s="23">
        <v>44409</v>
      </c>
      <c r="J37" s="22">
        <v>45000</v>
      </c>
      <c r="K37" s="22">
        <v>0</v>
      </c>
      <c r="L37" s="22">
        <v>45000</v>
      </c>
      <c r="M37" s="22">
        <f t="shared" si="0"/>
        <v>1291.5</v>
      </c>
      <c r="N37" s="22">
        <v>969.81</v>
      </c>
      <c r="O37" s="22">
        <f>J37*0.0304</f>
        <v>1368</v>
      </c>
      <c r="P37" s="22">
        <v>1190.1199999999999</v>
      </c>
      <c r="Q37" s="22">
        <f t="shared" si="1"/>
        <v>4819.43</v>
      </c>
      <c r="R37" s="21">
        <f t="shared" si="5"/>
        <v>40180.57</v>
      </c>
    </row>
    <row r="38" spans="2:18" ht="38.25" customHeight="1" x14ac:dyDescent="0.2">
      <c r="B38" s="26">
        <f t="shared" si="3"/>
        <v>20</v>
      </c>
      <c r="C38" s="25" t="s">
        <v>149</v>
      </c>
      <c r="D38" s="25" t="s">
        <v>254</v>
      </c>
      <c r="E38" s="25" t="s">
        <v>200</v>
      </c>
      <c r="F38" s="24" t="s">
        <v>155</v>
      </c>
      <c r="G38" s="24" t="s">
        <v>297</v>
      </c>
      <c r="H38" s="23">
        <v>44378</v>
      </c>
      <c r="I38" s="23">
        <v>44562</v>
      </c>
      <c r="J38" s="22">
        <v>150000</v>
      </c>
      <c r="K38" s="22">
        <v>0</v>
      </c>
      <c r="L38" s="22">
        <v>150000</v>
      </c>
      <c r="M38" s="22">
        <f t="shared" ref="M38" si="6">J38*0.0287</f>
        <v>4305</v>
      </c>
      <c r="N38" s="22">
        <v>23981.99</v>
      </c>
      <c r="O38" s="22">
        <v>4098.53</v>
      </c>
      <c r="P38" s="22">
        <v>0</v>
      </c>
      <c r="Q38" s="22">
        <f t="shared" ref="Q38" si="7">M38+N38+O38+P38</f>
        <v>32385.52</v>
      </c>
      <c r="R38" s="21">
        <f t="shared" si="5"/>
        <v>117614.48</v>
      </c>
    </row>
    <row r="39" spans="2:18" ht="38.25" customHeight="1" x14ac:dyDescent="0.2">
      <c r="B39" s="26">
        <f t="shared" si="3"/>
        <v>21</v>
      </c>
      <c r="C39" s="25" t="s">
        <v>187</v>
      </c>
      <c r="D39" s="25" t="s">
        <v>214</v>
      </c>
      <c r="E39" s="25" t="s">
        <v>282</v>
      </c>
      <c r="F39" s="24" t="s">
        <v>155</v>
      </c>
      <c r="G39" s="24" t="s">
        <v>297</v>
      </c>
      <c r="H39" s="23">
        <v>44378</v>
      </c>
      <c r="I39" s="23">
        <v>44562</v>
      </c>
      <c r="J39" s="22">
        <v>45000</v>
      </c>
      <c r="K39" s="22">
        <v>0</v>
      </c>
      <c r="L39" s="22">
        <v>45000</v>
      </c>
      <c r="M39" s="22">
        <f t="shared" ref="M39:M40" si="8">J39*0.0287</f>
        <v>1291.5</v>
      </c>
      <c r="N39" s="22">
        <v>1148.33</v>
      </c>
      <c r="O39" s="22">
        <f>J39*0.0304</f>
        <v>1368</v>
      </c>
      <c r="P39" s="22">
        <v>0</v>
      </c>
      <c r="Q39" s="22">
        <f>M39+N39+O39+P39</f>
        <v>3807.83</v>
      </c>
      <c r="R39" s="21">
        <f t="shared" si="5"/>
        <v>41192.17</v>
      </c>
    </row>
    <row r="40" spans="2:18" ht="38.25" customHeight="1" x14ac:dyDescent="0.2">
      <c r="B40" s="26">
        <f t="shared" si="3"/>
        <v>22</v>
      </c>
      <c r="C40" s="25" t="s">
        <v>273</v>
      </c>
      <c r="D40" s="25" t="s">
        <v>214</v>
      </c>
      <c r="E40" s="25" t="s">
        <v>274</v>
      </c>
      <c r="F40" s="24" t="s">
        <v>155</v>
      </c>
      <c r="G40" s="24" t="s">
        <v>297</v>
      </c>
      <c r="H40" s="23">
        <v>44256</v>
      </c>
      <c r="I40" s="23">
        <v>44440</v>
      </c>
      <c r="J40" s="22">
        <v>45000</v>
      </c>
      <c r="K40" s="22">
        <v>0</v>
      </c>
      <c r="L40" s="22">
        <v>45000</v>
      </c>
      <c r="M40" s="22">
        <f t="shared" si="8"/>
        <v>1291.5</v>
      </c>
      <c r="N40" s="22">
        <v>1148.33</v>
      </c>
      <c r="O40" s="22">
        <f>J40*0.0304</f>
        <v>1368</v>
      </c>
      <c r="P40" s="22">
        <v>0</v>
      </c>
      <c r="Q40" s="22">
        <f>M40+N40+O40+P40</f>
        <v>3807.83</v>
      </c>
      <c r="R40" s="21">
        <f t="shared" si="5"/>
        <v>41192.17</v>
      </c>
    </row>
    <row r="41" spans="2:18" ht="38.25" customHeight="1" x14ac:dyDescent="0.2">
      <c r="B41" s="26">
        <f t="shared" si="3"/>
        <v>23</v>
      </c>
      <c r="C41" s="25" t="s">
        <v>189</v>
      </c>
      <c r="D41" s="25" t="s">
        <v>227</v>
      </c>
      <c r="E41" s="25" t="s">
        <v>137</v>
      </c>
      <c r="F41" s="24" t="s">
        <v>155</v>
      </c>
      <c r="G41" s="24" t="s">
        <v>297</v>
      </c>
      <c r="H41" s="23">
        <v>44378</v>
      </c>
      <c r="I41" s="23">
        <v>44562</v>
      </c>
      <c r="J41" s="22">
        <v>70000</v>
      </c>
      <c r="K41" s="22">
        <v>0</v>
      </c>
      <c r="L41" s="22">
        <v>70000</v>
      </c>
      <c r="M41" s="22">
        <f>J41*0.0287</f>
        <v>2009</v>
      </c>
      <c r="N41" s="22">
        <v>5368.48</v>
      </c>
      <c r="O41" s="22">
        <f>L41*0.0304</f>
        <v>2128</v>
      </c>
      <c r="P41" s="22">
        <v>0</v>
      </c>
      <c r="Q41" s="22">
        <f>M41+N41+O41+P41</f>
        <v>9505.48</v>
      </c>
      <c r="R41" s="21">
        <f>J41-Q41</f>
        <v>60494.520000000004</v>
      </c>
    </row>
    <row r="42" spans="2:18" ht="38.25" customHeight="1" x14ac:dyDescent="0.2">
      <c r="B42" s="26">
        <f t="shared" si="3"/>
        <v>24</v>
      </c>
      <c r="C42" s="25" t="s">
        <v>290</v>
      </c>
      <c r="D42" s="25" t="s">
        <v>227</v>
      </c>
      <c r="E42" s="25" t="s">
        <v>85</v>
      </c>
      <c r="F42" s="24" t="s">
        <v>155</v>
      </c>
      <c r="G42" s="24" t="s">
        <v>297</v>
      </c>
      <c r="H42" s="23">
        <v>44326</v>
      </c>
      <c r="I42" s="23">
        <v>44510</v>
      </c>
      <c r="J42" s="22">
        <v>45000</v>
      </c>
      <c r="K42" s="22">
        <v>0</v>
      </c>
      <c r="L42" s="22">
        <v>45000</v>
      </c>
      <c r="M42" s="22">
        <f>J42*0.0287</f>
        <v>1291.5</v>
      </c>
      <c r="N42" s="22">
        <v>1148.33</v>
      </c>
      <c r="O42" s="22">
        <v>1368</v>
      </c>
      <c r="P42" s="22">
        <v>0</v>
      </c>
      <c r="Q42" s="22">
        <f>M42+N42+O42+P42</f>
        <v>3807.83</v>
      </c>
      <c r="R42" s="21">
        <f>J42-Q42</f>
        <v>41192.17</v>
      </c>
    </row>
    <row r="43" spans="2:18" ht="38.25" customHeight="1" x14ac:dyDescent="0.2">
      <c r="B43" s="26">
        <f t="shared" si="3"/>
        <v>25</v>
      </c>
      <c r="C43" s="25" t="s">
        <v>160</v>
      </c>
      <c r="D43" s="25" t="s">
        <v>256</v>
      </c>
      <c r="E43" s="25" t="s">
        <v>289</v>
      </c>
      <c r="F43" s="24" t="s">
        <v>155</v>
      </c>
      <c r="G43" s="24" t="s">
        <v>297</v>
      </c>
      <c r="H43" s="23">
        <v>44378</v>
      </c>
      <c r="I43" s="23">
        <v>44562</v>
      </c>
      <c r="J43" s="22">
        <v>120000</v>
      </c>
      <c r="K43" s="22">
        <v>0</v>
      </c>
      <c r="L43" s="22">
        <v>120000</v>
      </c>
      <c r="M43" s="22">
        <f t="shared" ref="M43" si="9">J43*0.0287</f>
        <v>3444</v>
      </c>
      <c r="N43" s="22">
        <v>16809.87</v>
      </c>
      <c r="O43" s="22">
        <f>J43*0.0304</f>
        <v>3648</v>
      </c>
      <c r="P43" s="22">
        <v>100</v>
      </c>
      <c r="Q43" s="22">
        <f t="shared" ref="Q43" si="10">M43+N43+O43+P43</f>
        <v>24001.87</v>
      </c>
      <c r="R43" s="21">
        <f t="shared" ref="R43" si="11">J43-Q43</f>
        <v>95998.13</v>
      </c>
    </row>
    <row r="44" spans="2:18" ht="37.5" customHeight="1" x14ac:dyDescent="0.2">
      <c r="B44" s="26">
        <f t="shared" si="3"/>
        <v>26</v>
      </c>
      <c r="C44" s="25" t="s">
        <v>207</v>
      </c>
      <c r="D44" s="25" t="s">
        <v>255</v>
      </c>
      <c r="E44" s="25" t="s">
        <v>215</v>
      </c>
      <c r="F44" s="24" t="s">
        <v>155</v>
      </c>
      <c r="G44" s="24" t="s">
        <v>298</v>
      </c>
      <c r="H44" s="23">
        <v>44378</v>
      </c>
      <c r="I44" s="23">
        <v>44562</v>
      </c>
      <c r="J44" s="22">
        <v>150000</v>
      </c>
      <c r="K44" s="22">
        <v>0</v>
      </c>
      <c r="L44" s="22">
        <v>150000</v>
      </c>
      <c r="M44" s="22">
        <f t="shared" ref="M44:M54" si="12">J44*0.0287</f>
        <v>4305</v>
      </c>
      <c r="N44" s="22">
        <v>23981.99</v>
      </c>
      <c r="O44" s="22">
        <v>4098.53</v>
      </c>
      <c r="P44" s="22">
        <v>0</v>
      </c>
      <c r="Q44" s="22">
        <f t="shared" ref="Q44:Q54" si="13">M44+N44+O44+P44</f>
        <v>32385.52</v>
      </c>
      <c r="R44" s="21">
        <f t="shared" ref="R44:R54" si="14">J44-Q44</f>
        <v>117614.48</v>
      </c>
    </row>
    <row r="45" spans="2:18" ht="38.25" customHeight="1" x14ac:dyDescent="0.2">
      <c r="B45" s="26">
        <f t="shared" si="3"/>
        <v>27</v>
      </c>
      <c r="C45" s="25" t="s">
        <v>158</v>
      </c>
      <c r="D45" s="25" t="s">
        <v>255</v>
      </c>
      <c r="E45" s="25" t="s">
        <v>257</v>
      </c>
      <c r="F45" s="24" t="s">
        <v>155</v>
      </c>
      <c r="G45" s="24" t="s">
        <v>297</v>
      </c>
      <c r="H45" s="23">
        <v>44378</v>
      </c>
      <c r="I45" s="23">
        <v>44562</v>
      </c>
      <c r="J45" s="22">
        <v>45000</v>
      </c>
      <c r="K45" s="22">
        <v>0</v>
      </c>
      <c r="L45" s="22">
        <v>45000</v>
      </c>
      <c r="M45" s="22">
        <f t="shared" si="12"/>
        <v>1291.5</v>
      </c>
      <c r="N45" s="22">
        <v>1148.33</v>
      </c>
      <c r="O45" s="22">
        <f>J45*0.0304</f>
        <v>1368</v>
      </c>
      <c r="P45" s="22">
        <v>100</v>
      </c>
      <c r="Q45" s="22">
        <f t="shared" si="13"/>
        <v>3907.83</v>
      </c>
      <c r="R45" s="21">
        <f t="shared" si="14"/>
        <v>41092.17</v>
      </c>
    </row>
    <row r="46" spans="2:18" ht="38.25" customHeight="1" x14ac:dyDescent="0.2">
      <c r="B46" s="26">
        <f t="shared" si="3"/>
        <v>28</v>
      </c>
      <c r="C46" s="25" t="s">
        <v>190</v>
      </c>
      <c r="D46" s="25" t="s">
        <v>255</v>
      </c>
      <c r="E46" s="25" t="s">
        <v>257</v>
      </c>
      <c r="F46" s="24" t="s">
        <v>155</v>
      </c>
      <c r="G46" s="24" t="s">
        <v>298</v>
      </c>
      <c r="H46" s="23">
        <v>44378</v>
      </c>
      <c r="I46" s="23">
        <v>44562</v>
      </c>
      <c r="J46" s="22">
        <v>45000</v>
      </c>
      <c r="K46" s="22">
        <v>0</v>
      </c>
      <c r="L46" s="22">
        <v>45000</v>
      </c>
      <c r="M46" s="22">
        <f t="shared" si="12"/>
        <v>1291.5</v>
      </c>
      <c r="N46" s="22">
        <v>1148.33</v>
      </c>
      <c r="O46" s="22">
        <f>L46*0.0304</f>
        <v>1368</v>
      </c>
      <c r="P46" s="22">
        <v>0</v>
      </c>
      <c r="Q46" s="22">
        <f t="shared" si="13"/>
        <v>3807.83</v>
      </c>
      <c r="R46" s="21">
        <f t="shared" si="14"/>
        <v>41192.17</v>
      </c>
    </row>
    <row r="47" spans="2:18" ht="38.25" customHeight="1" x14ac:dyDescent="0.2">
      <c r="B47" s="26">
        <f t="shared" si="3"/>
        <v>29</v>
      </c>
      <c r="C47" s="25" t="s">
        <v>208</v>
      </c>
      <c r="D47" s="25" t="s">
        <v>255</v>
      </c>
      <c r="E47" s="25" t="s">
        <v>257</v>
      </c>
      <c r="F47" s="24" t="s">
        <v>155</v>
      </c>
      <c r="G47" s="24" t="s">
        <v>297</v>
      </c>
      <c r="H47" s="23">
        <v>44378</v>
      </c>
      <c r="I47" s="23">
        <v>44562</v>
      </c>
      <c r="J47" s="22">
        <v>45000</v>
      </c>
      <c r="K47" s="22">
        <v>0</v>
      </c>
      <c r="L47" s="22">
        <v>45000</v>
      </c>
      <c r="M47" s="22">
        <f t="shared" si="12"/>
        <v>1291.5</v>
      </c>
      <c r="N47" s="22">
        <v>1148.33</v>
      </c>
      <c r="O47" s="22">
        <f>L47*0.0304</f>
        <v>1368</v>
      </c>
      <c r="P47" s="22">
        <v>100</v>
      </c>
      <c r="Q47" s="22">
        <f t="shared" si="13"/>
        <v>3907.83</v>
      </c>
      <c r="R47" s="21">
        <f t="shared" si="14"/>
        <v>41092.17</v>
      </c>
    </row>
    <row r="48" spans="2:18" ht="38.25" customHeight="1" x14ac:dyDescent="0.2">
      <c r="B48" s="26">
        <f t="shared" si="3"/>
        <v>30</v>
      </c>
      <c r="C48" s="25" t="s">
        <v>266</v>
      </c>
      <c r="D48" s="25" t="s">
        <v>255</v>
      </c>
      <c r="E48" s="25" t="s">
        <v>257</v>
      </c>
      <c r="F48" s="24" t="s">
        <v>155</v>
      </c>
      <c r="G48" s="24" t="s">
        <v>297</v>
      </c>
      <c r="H48" s="23">
        <v>44256</v>
      </c>
      <c r="I48" s="23">
        <v>44409</v>
      </c>
      <c r="J48" s="22">
        <v>45000</v>
      </c>
      <c r="K48" s="22">
        <v>0</v>
      </c>
      <c r="L48" s="22">
        <v>45000</v>
      </c>
      <c r="M48" s="22">
        <f t="shared" si="12"/>
        <v>1291.5</v>
      </c>
      <c r="N48" s="22">
        <v>1148.33</v>
      </c>
      <c r="O48" s="22">
        <f>L48*0.0304</f>
        <v>1368</v>
      </c>
      <c r="P48" s="22">
        <v>100</v>
      </c>
      <c r="Q48" s="22">
        <f t="shared" si="13"/>
        <v>3907.83</v>
      </c>
      <c r="R48" s="21">
        <f t="shared" si="14"/>
        <v>41092.17</v>
      </c>
    </row>
    <row r="49" spans="2:18" ht="38.25" customHeight="1" x14ac:dyDescent="0.2">
      <c r="B49" s="26">
        <f t="shared" si="3"/>
        <v>31</v>
      </c>
      <c r="C49" s="25" t="s">
        <v>267</v>
      </c>
      <c r="D49" s="25" t="s">
        <v>255</v>
      </c>
      <c r="E49" s="25" t="s">
        <v>257</v>
      </c>
      <c r="F49" s="24" t="s">
        <v>155</v>
      </c>
      <c r="G49" s="24" t="s">
        <v>298</v>
      </c>
      <c r="H49" s="23">
        <v>44256</v>
      </c>
      <c r="I49" s="23">
        <v>44409</v>
      </c>
      <c r="J49" s="22">
        <v>45000</v>
      </c>
      <c r="K49" s="22">
        <v>0</v>
      </c>
      <c r="L49" s="22">
        <v>45000</v>
      </c>
      <c r="M49" s="22">
        <f t="shared" si="12"/>
        <v>1291.5</v>
      </c>
      <c r="N49" s="22">
        <v>1148.33</v>
      </c>
      <c r="O49" s="22">
        <f>L49*0.0304</f>
        <v>1368</v>
      </c>
      <c r="P49" s="22">
        <v>100</v>
      </c>
      <c r="Q49" s="22">
        <f t="shared" si="13"/>
        <v>3907.83</v>
      </c>
      <c r="R49" s="21">
        <f t="shared" si="14"/>
        <v>41092.17</v>
      </c>
    </row>
    <row r="50" spans="2:18" ht="38.25" customHeight="1" x14ac:dyDescent="0.2">
      <c r="B50" s="26">
        <f t="shared" si="3"/>
        <v>32</v>
      </c>
      <c r="C50" s="25" t="s">
        <v>177</v>
      </c>
      <c r="D50" s="25" t="s">
        <v>228</v>
      </c>
      <c r="E50" s="25" t="s">
        <v>288</v>
      </c>
      <c r="F50" s="24" t="s">
        <v>155</v>
      </c>
      <c r="G50" s="24" t="s">
        <v>298</v>
      </c>
      <c r="H50" s="23">
        <v>44378</v>
      </c>
      <c r="I50" s="23">
        <v>44562</v>
      </c>
      <c r="J50" s="22">
        <v>150000</v>
      </c>
      <c r="K50" s="22">
        <v>0</v>
      </c>
      <c r="L50" s="22">
        <v>150000</v>
      </c>
      <c r="M50" s="22">
        <f>J50*0.0287</f>
        <v>4305</v>
      </c>
      <c r="N50" s="22">
        <v>16512.53</v>
      </c>
      <c r="O50" s="22">
        <v>4098.53</v>
      </c>
      <c r="P50" s="22">
        <v>0</v>
      </c>
      <c r="Q50" s="22">
        <f t="shared" ref="Q50" si="15">M50+N50+O50+P50</f>
        <v>24916.059999999998</v>
      </c>
      <c r="R50" s="21">
        <f t="shared" ref="R50" si="16">J50-Q50</f>
        <v>125083.94</v>
      </c>
    </row>
    <row r="51" spans="2:18" ht="38.25" customHeight="1" x14ac:dyDescent="0.2">
      <c r="B51" s="26">
        <f t="shared" si="3"/>
        <v>33</v>
      </c>
      <c r="C51" s="25" t="s">
        <v>174</v>
      </c>
      <c r="D51" s="25" t="s">
        <v>228</v>
      </c>
      <c r="E51" s="25" t="s">
        <v>175</v>
      </c>
      <c r="F51" s="24" t="s">
        <v>155</v>
      </c>
      <c r="G51" s="24" t="s">
        <v>297</v>
      </c>
      <c r="H51" s="23">
        <v>44378</v>
      </c>
      <c r="I51" s="23">
        <v>44562</v>
      </c>
      <c r="J51" s="22">
        <v>110000</v>
      </c>
      <c r="K51" s="22">
        <v>0</v>
      </c>
      <c r="L51" s="22">
        <v>110000</v>
      </c>
      <c r="M51" s="22">
        <f>J51*0.0287</f>
        <v>3157</v>
      </c>
      <c r="N51" s="22">
        <v>6474.87</v>
      </c>
      <c r="O51" s="22">
        <f>J51*0.0304</f>
        <v>3344</v>
      </c>
      <c r="P51" s="22">
        <v>5100</v>
      </c>
      <c r="Q51" s="22">
        <f>M51+N51+O51+P51</f>
        <v>18075.87</v>
      </c>
      <c r="R51" s="21">
        <f>J51-Q51</f>
        <v>91924.13</v>
      </c>
    </row>
    <row r="52" spans="2:18" ht="38.25" customHeight="1" x14ac:dyDescent="0.2">
      <c r="B52" s="26">
        <f t="shared" si="3"/>
        <v>34</v>
      </c>
      <c r="C52" s="32" t="s">
        <v>291</v>
      </c>
      <c r="D52" s="32" t="s">
        <v>228</v>
      </c>
      <c r="E52" s="32" t="s">
        <v>292</v>
      </c>
      <c r="F52" s="56" t="s">
        <v>155</v>
      </c>
      <c r="G52" s="56" t="s">
        <v>297</v>
      </c>
      <c r="H52" s="36">
        <v>44327</v>
      </c>
      <c r="I52" s="36">
        <v>44511</v>
      </c>
      <c r="J52" s="64">
        <v>65000</v>
      </c>
      <c r="K52" s="64">
        <v>0</v>
      </c>
      <c r="L52" s="64">
        <v>65000</v>
      </c>
      <c r="M52" s="64">
        <f>J52*0.0287</f>
        <v>1865.5</v>
      </c>
      <c r="N52" s="64">
        <v>4427.58</v>
      </c>
      <c r="O52" s="64">
        <v>1976</v>
      </c>
      <c r="P52" s="64">
        <v>0</v>
      </c>
      <c r="Q52" s="64">
        <f>M52+N52+O52+P52</f>
        <v>8269.08</v>
      </c>
      <c r="R52" s="37">
        <f>J52-Q52</f>
        <v>56730.92</v>
      </c>
    </row>
    <row r="53" spans="2:18" ht="38.25" customHeight="1" x14ac:dyDescent="0.2">
      <c r="B53" s="26">
        <f t="shared" si="3"/>
        <v>35</v>
      </c>
      <c r="C53" s="25" t="s">
        <v>193</v>
      </c>
      <c r="D53" s="25" t="s">
        <v>228</v>
      </c>
      <c r="E53" s="25" t="s">
        <v>192</v>
      </c>
      <c r="F53" s="24" t="s">
        <v>155</v>
      </c>
      <c r="G53" s="24" t="s">
        <v>297</v>
      </c>
      <c r="H53" s="23">
        <v>44378</v>
      </c>
      <c r="I53" s="23">
        <v>44562</v>
      </c>
      <c r="J53" s="22">
        <v>45000</v>
      </c>
      <c r="K53" s="22">
        <v>0</v>
      </c>
      <c r="L53" s="22">
        <v>45000</v>
      </c>
      <c r="M53" s="22">
        <f t="shared" si="12"/>
        <v>1291.5</v>
      </c>
      <c r="N53" s="22">
        <v>1148.33</v>
      </c>
      <c r="O53" s="22">
        <f>L53*0.0304</f>
        <v>1368</v>
      </c>
      <c r="P53" s="22">
        <v>2100</v>
      </c>
      <c r="Q53" s="22">
        <f t="shared" si="13"/>
        <v>5907.83</v>
      </c>
      <c r="R53" s="21">
        <f t="shared" si="14"/>
        <v>39092.17</v>
      </c>
    </row>
    <row r="54" spans="2:18" ht="38.25" customHeight="1" x14ac:dyDescent="0.2">
      <c r="B54" s="26">
        <f t="shared" si="3"/>
        <v>36</v>
      </c>
      <c r="C54" s="25" t="s">
        <v>191</v>
      </c>
      <c r="D54" s="25" t="s">
        <v>228</v>
      </c>
      <c r="E54" s="25" t="s">
        <v>192</v>
      </c>
      <c r="F54" s="24" t="s">
        <v>155</v>
      </c>
      <c r="G54" s="24" t="s">
        <v>297</v>
      </c>
      <c r="H54" s="23">
        <v>44378</v>
      </c>
      <c r="I54" s="23">
        <v>44562</v>
      </c>
      <c r="J54" s="22">
        <v>45000</v>
      </c>
      <c r="K54" s="22">
        <v>0</v>
      </c>
      <c r="L54" s="22">
        <v>45000</v>
      </c>
      <c r="M54" s="22">
        <f t="shared" si="12"/>
        <v>1291.5</v>
      </c>
      <c r="N54" s="22">
        <v>1148.33</v>
      </c>
      <c r="O54" s="22">
        <f t="shared" ref="O54" si="17">L54*0.0304</f>
        <v>1368</v>
      </c>
      <c r="P54" s="22">
        <v>3100</v>
      </c>
      <c r="Q54" s="22">
        <f t="shared" si="13"/>
        <v>6907.83</v>
      </c>
      <c r="R54" s="21">
        <f t="shared" si="14"/>
        <v>38092.17</v>
      </c>
    </row>
    <row r="55" spans="2:18" ht="38.25" customHeight="1" thickBot="1" x14ac:dyDescent="0.25">
      <c r="B55" s="26">
        <f t="shared" si="3"/>
        <v>37</v>
      </c>
      <c r="C55" s="32" t="s">
        <v>172</v>
      </c>
      <c r="D55" s="32" t="s">
        <v>228</v>
      </c>
      <c r="E55" s="32" t="s">
        <v>173</v>
      </c>
      <c r="F55" s="56" t="s">
        <v>155</v>
      </c>
      <c r="G55" s="56" t="s">
        <v>298</v>
      </c>
      <c r="H55" s="23">
        <v>44378</v>
      </c>
      <c r="I55" s="23">
        <v>44562</v>
      </c>
      <c r="J55" s="22">
        <v>45000</v>
      </c>
      <c r="K55" s="22">
        <v>0</v>
      </c>
      <c r="L55" s="22">
        <v>45000</v>
      </c>
      <c r="M55" s="22">
        <f t="shared" ref="M55" si="18">J55*0.0287</f>
        <v>1291.5</v>
      </c>
      <c r="N55" s="22">
        <v>1148.33</v>
      </c>
      <c r="O55" s="22">
        <f t="shared" ref="O55" si="19">J55*0.0304</f>
        <v>1368</v>
      </c>
      <c r="P55" s="22">
        <v>100</v>
      </c>
      <c r="Q55" s="22">
        <f t="shared" ref="Q55" si="20">M55+N55+O55+P55</f>
        <v>3907.83</v>
      </c>
      <c r="R55" s="37">
        <f t="shared" ref="R55" si="21">J55-Q55</f>
        <v>41092.17</v>
      </c>
    </row>
    <row r="56" spans="2:18" ht="25.5" customHeight="1" thickBot="1" x14ac:dyDescent="0.25">
      <c r="B56" s="97" t="s">
        <v>77</v>
      </c>
      <c r="C56" s="98"/>
      <c r="D56" s="98"/>
      <c r="E56" s="98"/>
      <c r="F56" s="98"/>
      <c r="G56" s="98"/>
      <c r="H56" s="98"/>
      <c r="I56" s="98"/>
      <c r="J56" s="57">
        <f>SUM(J19:J55)</f>
        <v>2835000</v>
      </c>
      <c r="K56" s="57">
        <f t="shared" ref="K56:R56" si="22">SUM(K19:K55)</f>
        <v>0</v>
      </c>
      <c r="L56" s="57">
        <f t="shared" si="22"/>
        <v>2835000</v>
      </c>
      <c r="M56" s="57">
        <f t="shared" si="22"/>
        <v>81364.5</v>
      </c>
      <c r="N56" s="57">
        <f t="shared" si="22"/>
        <v>270695.2699999999</v>
      </c>
      <c r="O56" s="57">
        <f t="shared" si="22"/>
        <v>82030.76999999999</v>
      </c>
      <c r="P56" s="57">
        <f t="shared" si="22"/>
        <v>21541.719999999998</v>
      </c>
      <c r="Q56" s="57">
        <f t="shared" si="22"/>
        <v>455632.26000000013</v>
      </c>
      <c r="R56" s="57">
        <f t="shared" si="22"/>
        <v>2379367.7399999988</v>
      </c>
    </row>
  </sheetData>
  <autoFilter ref="B18:R56" xr:uid="{28748672-D14E-4DC7-BA43-8E5E1CA509EB}"/>
  <mergeCells count="5">
    <mergeCell ref="B56:I56"/>
    <mergeCell ref="B14:R14"/>
    <mergeCell ref="B13:R13"/>
    <mergeCell ref="B12:R12"/>
    <mergeCell ref="B16:R16"/>
  </mergeCells>
  <pageMargins left="0.25" right="0.25" top="0.75" bottom="0.75" header="0.3" footer="0.3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R15"/>
  <sheetViews>
    <sheetView zoomScale="80" zoomScaleNormal="80" workbookViewId="0">
      <selection activeCell="H15" sqref="H15:P15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29.85546875" customWidth="1"/>
    <col min="5" max="5" width="35.5703125" customWidth="1"/>
    <col min="6" max="6" width="27.28515625" customWidth="1"/>
    <col min="7" max="7" width="13.28515625" style="4" customWidth="1"/>
    <col min="8" max="8" width="13.42578125" bestFit="1" customWidth="1"/>
    <col min="9" max="9" width="9.85546875" bestFit="1" customWidth="1"/>
    <col min="10" max="10" width="13.42578125" bestFit="1" customWidth="1"/>
    <col min="11" max="11" width="8" bestFit="1" customWidth="1"/>
    <col min="12" max="12" width="12.28515625" bestFit="1" customWidth="1"/>
    <col min="13" max="13" width="8" bestFit="1" customWidth="1"/>
    <col min="14" max="14" width="11.28515625" bestFit="1" customWidth="1"/>
    <col min="15" max="15" width="11" bestFit="1" customWidth="1"/>
    <col min="16" max="16" width="12.140625" customWidth="1"/>
  </cols>
  <sheetData>
    <row r="1" spans="2:18" ht="37.5" customHeight="1" x14ac:dyDescent="0.2">
      <c r="B1" s="29"/>
      <c r="F1" s="4"/>
    </row>
    <row r="2" spans="2:18" ht="37.5" customHeight="1" x14ac:dyDescent="0.2">
      <c r="B2" s="29"/>
      <c r="F2" s="4"/>
    </row>
    <row r="3" spans="2:18" ht="37.5" customHeight="1" x14ac:dyDescent="0.2">
      <c r="B3" s="29"/>
      <c r="F3" s="4"/>
    </row>
    <row r="4" spans="2:18" ht="19.5" customHeight="1" x14ac:dyDescent="0.2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</row>
    <row r="5" spans="2:18" ht="26.25" customHeight="1" x14ac:dyDescent="0.25">
      <c r="B5" s="94" t="s">
        <v>64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</row>
    <row r="6" spans="2:18" ht="20.25" customHeight="1" x14ac:dyDescent="0.25">
      <c r="B6" s="93" t="s">
        <v>279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</row>
    <row r="7" spans="2:18" ht="11.25" customHeight="1" x14ac:dyDescent="0.2">
      <c r="B7" s="29"/>
      <c r="C7" s="1"/>
      <c r="D7" s="1"/>
      <c r="F7" s="5"/>
      <c r="G7" s="5"/>
      <c r="H7" s="1"/>
      <c r="I7" s="1"/>
      <c r="J7" s="1"/>
      <c r="L7" s="1"/>
      <c r="N7" s="1"/>
      <c r="O7" s="1"/>
    </row>
    <row r="8" spans="2:18" s="9" customFormat="1" ht="18" customHeight="1" x14ac:dyDescent="0.2">
      <c r="B8" s="92" t="s">
        <v>268</v>
      </c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2:18" ht="10.5" customHeight="1" thickBot="1" x14ac:dyDescent="0.25">
      <c r="B9" s="29"/>
      <c r="C9" s="1"/>
      <c r="D9" s="1"/>
      <c r="F9" s="5"/>
      <c r="G9" s="5"/>
      <c r="H9" s="1"/>
      <c r="I9" s="1"/>
      <c r="J9" s="1"/>
      <c r="L9" s="1"/>
      <c r="N9" s="1"/>
      <c r="O9" s="1"/>
    </row>
    <row r="10" spans="2:18" s="10" customFormat="1" ht="29.25" customHeight="1" x14ac:dyDescent="0.25">
      <c r="B10" s="50" t="s">
        <v>57</v>
      </c>
      <c r="C10" s="51" t="s">
        <v>51</v>
      </c>
      <c r="D10" s="51" t="s">
        <v>217</v>
      </c>
      <c r="E10" s="51" t="s">
        <v>52</v>
      </c>
      <c r="F10" s="51" t="s">
        <v>53</v>
      </c>
      <c r="G10" s="60" t="s">
        <v>296</v>
      </c>
      <c r="H10" s="52" t="s">
        <v>183</v>
      </c>
      <c r="I10" s="52" t="s">
        <v>0</v>
      </c>
      <c r="J10" s="52" t="s">
        <v>1</v>
      </c>
      <c r="K10" s="52" t="s">
        <v>2</v>
      </c>
      <c r="L10" s="52" t="s">
        <v>3</v>
      </c>
      <c r="M10" s="52" t="s">
        <v>4</v>
      </c>
      <c r="N10" s="52" t="s">
        <v>5</v>
      </c>
      <c r="O10" s="52" t="s">
        <v>6</v>
      </c>
      <c r="P10" s="53" t="s">
        <v>182</v>
      </c>
    </row>
    <row r="11" spans="2:18" ht="24" x14ac:dyDescent="0.2">
      <c r="B11" s="41">
        <v>1</v>
      </c>
      <c r="C11" s="25" t="s">
        <v>142</v>
      </c>
      <c r="D11" s="25" t="s">
        <v>227</v>
      </c>
      <c r="E11" s="25" t="s">
        <v>248</v>
      </c>
      <c r="F11" s="25" t="s">
        <v>55</v>
      </c>
      <c r="G11" s="66" t="s">
        <v>297</v>
      </c>
      <c r="H11" s="38">
        <v>105000</v>
      </c>
      <c r="I11" s="39">
        <v>0</v>
      </c>
      <c r="J11" s="38">
        <v>105000</v>
      </c>
      <c r="K11" s="38">
        <v>0</v>
      </c>
      <c r="L11" s="38">
        <v>24269.66</v>
      </c>
      <c r="M11" s="38">
        <v>0</v>
      </c>
      <c r="N11" s="38">
        <v>0</v>
      </c>
      <c r="O11" s="38">
        <f>K11+L11+M11+N11</f>
        <v>24269.66</v>
      </c>
      <c r="P11" s="40">
        <f>J11-O11</f>
        <v>80730.34</v>
      </c>
    </row>
    <row r="12" spans="2:18" s="10" customFormat="1" ht="29.25" customHeight="1" x14ac:dyDescent="0.2">
      <c r="B12" s="41">
        <v>2</v>
      </c>
      <c r="C12" s="25" t="s">
        <v>198</v>
      </c>
      <c r="D12" s="25" t="s">
        <v>227</v>
      </c>
      <c r="E12" s="25" t="s">
        <v>249</v>
      </c>
      <c r="F12" s="25" t="s">
        <v>55</v>
      </c>
      <c r="G12" s="66" t="s">
        <v>297</v>
      </c>
      <c r="H12" s="38">
        <v>50000</v>
      </c>
      <c r="I12" s="38">
        <v>0</v>
      </c>
      <c r="J12" s="38">
        <v>50000</v>
      </c>
      <c r="K12" s="38">
        <v>0</v>
      </c>
      <c r="L12" s="38">
        <v>10871.11</v>
      </c>
      <c r="M12" s="38">
        <v>0</v>
      </c>
      <c r="N12" s="38">
        <v>0</v>
      </c>
      <c r="O12" s="38">
        <f>K12+L12+M12+N12</f>
        <v>10871.11</v>
      </c>
      <c r="P12" s="40">
        <f>J12-O12</f>
        <v>39128.89</v>
      </c>
    </row>
    <row r="13" spans="2:18" ht="22.5" customHeight="1" x14ac:dyDescent="0.2">
      <c r="B13" s="41">
        <v>3</v>
      </c>
      <c r="C13" s="25" t="s">
        <v>49</v>
      </c>
      <c r="D13" s="25" t="s">
        <v>226</v>
      </c>
      <c r="E13" s="25" t="s">
        <v>73</v>
      </c>
      <c r="F13" s="25" t="s">
        <v>55</v>
      </c>
      <c r="G13" s="66" t="s">
        <v>297</v>
      </c>
      <c r="H13" s="38">
        <v>65000</v>
      </c>
      <c r="I13" s="39">
        <v>0</v>
      </c>
      <c r="J13" s="38">
        <v>65000</v>
      </c>
      <c r="K13" s="38">
        <v>0</v>
      </c>
      <c r="L13" s="38">
        <v>14269.66</v>
      </c>
      <c r="M13" s="38">
        <v>0</v>
      </c>
      <c r="N13" s="39">
        <v>0</v>
      </c>
      <c r="O13" s="38">
        <f>K13+L13+M13+N13</f>
        <v>14269.66</v>
      </c>
      <c r="P13" s="40">
        <f>J13-O13</f>
        <v>50730.34</v>
      </c>
    </row>
    <row r="14" spans="2:18" ht="24.75" customHeight="1" x14ac:dyDescent="0.2">
      <c r="B14" s="41">
        <v>4</v>
      </c>
      <c r="C14" s="25" t="s">
        <v>46</v>
      </c>
      <c r="D14" s="25" t="s">
        <v>226</v>
      </c>
      <c r="E14" s="25" t="s">
        <v>81</v>
      </c>
      <c r="F14" s="25" t="s">
        <v>55</v>
      </c>
      <c r="G14" s="66" t="s">
        <v>298</v>
      </c>
      <c r="H14" s="38">
        <v>30000</v>
      </c>
      <c r="I14" s="39">
        <v>0</v>
      </c>
      <c r="J14" s="38">
        <v>30000</v>
      </c>
      <c r="K14" s="38">
        <v>0</v>
      </c>
      <c r="L14" s="38">
        <v>7500</v>
      </c>
      <c r="M14" s="38">
        <v>0</v>
      </c>
      <c r="N14" s="38">
        <v>0</v>
      </c>
      <c r="O14" s="38">
        <f t="shared" ref="O14" si="0">K14+L14+M14+N14</f>
        <v>7500</v>
      </c>
      <c r="P14" s="40">
        <f t="shared" ref="P14" si="1">J14-O14</f>
        <v>22500</v>
      </c>
    </row>
    <row r="15" spans="2:18" ht="23.25" customHeight="1" thickBot="1" x14ac:dyDescent="0.25">
      <c r="B15" s="54"/>
      <c r="C15" s="101" t="s">
        <v>77</v>
      </c>
      <c r="D15" s="101"/>
      <c r="E15" s="101"/>
      <c r="F15" s="101"/>
      <c r="G15" s="63"/>
      <c r="H15" s="55">
        <f>SUM(H11:H14)</f>
        <v>250000</v>
      </c>
      <c r="I15" s="55">
        <f t="shared" ref="I15:P15" si="2">SUM(I11:I14)</f>
        <v>0</v>
      </c>
      <c r="J15" s="55">
        <f t="shared" si="2"/>
        <v>250000</v>
      </c>
      <c r="K15" s="55">
        <f t="shared" si="2"/>
        <v>0</v>
      </c>
      <c r="L15" s="55">
        <f t="shared" si="2"/>
        <v>56910.430000000008</v>
      </c>
      <c r="M15" s="55">
        <f t="shared" si="2"/>
        <v>0</v>
      </c>
      <c r="N15" s="55">
        <f t="shared" si="2"/>
        <v>0</v>
      </c>
      <c r="O15" s="55">
        <f t="shared" si="2"/>
        <v>56910.430000000008</v>
      </c>
      <c r="P15" s="55">
        <f t="shared" si="2"/>
        <v>193089.57</v>
      </c>
    </row>
  </sheetData>
  <mergeCells count="5">
    <mergeCell ref="B4:R4"/>
    <mergeCell ref="B5:P5"/>
    <mergeCell ref="B6:P6"/>
    <mergeCell ref="B8:P8"/>
    <mergeCell ref="C15:F15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Angela Comas</cp:lastModifiedBy>
  <cp:lastPrinted>2021-08-10T15:06:04Z</cp:lastPrinted>
  <dcterms:created xsi:type="dcterms:W3CDTF">2017-10-11T04:49:31Z</dcterms:created>
  <dcterms:modified xsi:type="dcterms:W3CDTF">2021-08-10T17:15:33Z</dcterms:modified>
</cp:coreProperties>
</file>