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espinosa\Desktop\Nominas para Angela\"/>
    </mc:Choice>
  </mc:AlternateContent>
  <xr:revisionPtr revIDLastSave="0" documentId="13_ncr:1_{A6906C2B-AD07-4FA8-9FDE-64991857B97D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Nomina Fijos" sheetId="5" r:id="rId1"/>
    <sheet name="Nomina Personal Vigilancia" sheetId="11" r:id="rId2"/>
    <sheet name="Temporal Cargos de Carrera" sheetId="12" r:id="rId3"/>
    <sheet name="Suplencia Fijos" sheetId="13" r:id="rId4"/>
  </sheets>
  <definedNames>
    <definedName name="_xlnm._FilterDatabase" localSheetId="0" hidden="1">'Nomina Fijos'!$A$10:$N$124</definedName>
    <definedName name="_xlnm.Print_Area" localSheetId="0">'Nomina Fijos'!$A$1:$N$130</definedName>
    <definedName name="_xlnm.Print_Area" localSheetId="3">'Suplencia Fijos'!$B$1:$O$33</definedName>
    <definedName name="_xlnm.Print_Titles" localSheetId="0">'Nomina Fijos'!$1:$10</definedName>
    <definedName name="_xlnm.Print_Titles" localSheetId="1">'Nomina Personal Vigilancia'!$1:$11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22" i="5" l="1"/>
  <c r="J122" i="5"/>
  <c r="K98" i="5"/>
  <c r="G122" i="5"/>
  <c r="H122" i="5"/>
  <c r="F122" i="5"/>
  <c r="A12" i="5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K105" i="5"/>
  <c r="I105" i="5"/>
  <c r="M105" i="5" l="1"/>
  <c r="N105" i="5" s="1"/>
  <c r="I65" i="5" l="1"/>
  <c r="K65" i="5"/>
  <c r="J54" i="12"/>
  <c r="K54" i="12"/>
  <c r="L54" i="12"/>
  <c r="M54" i="12"/>
  <c r="N54" i="12"/>
  <c r="O54" i="12"/>
  <c r="I54" i="12"/>
  <c r="B21" i="12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20" i="12"/>
  <c r="N40" i="12"/>
  <c r="L40" i="12"/>
  <c r="H15" i="13"/>
  <c r="I15" i="13"/>
  <c r="J15" i="13"/>
  <c r="K15" i="13"/>
  <c r="L15" i="13"/>
  <c r="M15" i="13"/>
  <c r="G15" i="13"/>
  <c r="N13" i="13"/>
  <c r="O13" i="13" s="1"/>
  <c r="L20" i="11"/>
  <c r="M20" i="11"/>
  <c r="N20" i="11"/>
  <c r="K20" i="11"/>
  <c r="J20" i="11"/>
  <c r="I20" i="11"/>
  <c r="H20" i="11"/>
  <c r="G20" i="11"/>
  <c r="F20" i="11"/>
  <c r="I23" i="5"/>
  <c r="K23" i="5"/>
  <c r="I67" i="5"/>
  <c r="K67" i="5"/>
  <c r="K119" i="5"/>
  <c r="M65" i="5" l="1"/>
  <c r="N65" i="5" s="1"/>
  <c r="M23" i="5"/>
  <c r="N23" i="5" s="1"/>
  <c r="M67" i="5"/>
  <c r="N67" i="5" s="1"/>
  <c r="P40" i="12"/>
  <c r="Q40" i="12" s="1"/>
  <c r="N14" i="13"/>
  <c r="N12" i="13"/>
  <c r="O12" i="13" s="1"/>
  <c r="N11" i="13"/>
  <c r="O11" i="13" s="1"/>
  <c r="N48" i="12"/>
  <c r="L48" i="12"/>
  <c r="N47" i="12"/>
  <c r="L47" i="12"/>
  <c r="L27" i="12"/>
  <c r="N27" i="12"/>
  <c r="L36" i="12"/>
  <c r="N36" i="12"/>
  <c r="I102" i="5"/>
  <c r="K102" i="5"/>
  <c r="I33" i="5"/>
  <c r="K33" i="5"/>
  <c r="K120" i="5"/>
  <c r="I32" i="5"/>
  <c r="K32" i="5"/>
  <c r="I31" i="5"/>
  <c r="K31" i="5"/>
  <c r="I77" i="5"/>
  <c r="K77" i="5"/>
  <c r="I80" i="5"/>
  <c r="K80" i="5"/>
  <c r="I84" i="5"/>
  <c r="K84" i="5"/>
  <c r="I63" i="5"/>
  <c r="K63" i="5"/>
  <c r="I22" i="5"/>
  <c r="M22" i="5" s="1"/>
  <c r="N22" i="5" s="1"/>
  <c r="I117" i="5"/>
  <c r="K117" i="5"/>
  <c r="P47" i="12" l="1"/>
  <c r="Q47" i="12" s="1"/>
  <c r="P48" i="12"/>
  <c r="Q48" i="12" s="1"/>
  <c r="P36" i="12"/>
  <c r="Q36" i="12" s="1"/>
  <c r="P27" i="12"/>
  <c r="Q27" i="12" s="1"/>
  <c r="O14" i="13"/>
  <c r="O15" i="13" s="1"/>
  <c r="N15" i="13"/>
  <c r="M102" i="5"/>
  <c r="N102" i="5" s="1"/>
  <c r="M33" i="5"/>
  <c r="N33" i="5" s="1"/>
  <c r="M84" i="5"/>
  <c r="M32" i="5"/>
  <c r="N32" i="5" s="1"/>
  <c r="M63" i="5"/>
  <c r="N63" i="5" s="1"/>
  <c r="M31" i="5"/>
  <c r="N31" i="5" s="1"/>
  <c r="M80" i="5"/>
  <c r="N80" i="5" s="1"/>
  <c r="M77" i="5"/>
  <c r="N77" i="5" s="1"/>
  <c r="M117" i="5"/>
  <c r="N117" i="5" s="1"/>
  <c r="I73" i="5"/>
  <c r="K73" i="5"/>
  <c r="I58" i="5"/>
  <c r="K58" i="5"/>
  <c r="I54" i="5"/>
  <c r="K54" i="5"/>
  <c r="I55" i="5"/>
  <c r="K55" i="5"/>
  <c r="I56" i="5"/>
  <c r="K56" i="5"/>
  <c r="I57" i="5"/>
  <c r="K57" i="5"/>
  <c r="N84" i="5" l="1"/>
  <c r="M55" i="5"/>
  <c r="N55" i="5" s="1"/>
  <c r="M57" i="5"/>
  <c r="N57" i="5" s="1"/>
  <c r="M58" i="5"/>
  <c r="N58" i="5" s="1"/>
  <c r="M54" i="5"/>
  <c r="N54" i="5" s="1"/>
  <c r="M56" i="5"/>
  <c r="N56" i="5" s="1"/>
  <c r="M73" i="5"/>
  <c r="N73" i="5" s="1"/>
  <c r="N46" i="12"/>
  <c r="L46" i="12"/>
  <c r="L43" i="12"/>
  <c r="P43" i="12" s="1"/>
  <c r="Q43" i="12" s="1"/>
  <c r="L30" i="12"/>
  <c r="N30" i="12"/>
  <c r="L28" i="12"/>
  <c r="N28" i="12"/>
  <c r="L22" i="12"/>
  <c r="N22" i="12"/>
  <c r="L31" i="12"/>
  <c r="P31" i="12" s="1"/>
  <c r="Q31" i="12" s="1"/>
  <c r="L38" i="12"/>
  <c r="P28" i="12" l="1"/>
  <c r="Q28" i="12" s="1"/>
  <c r="P30" i="12"/>
  <c r="Q30" i="12" s="1"/>
  <c r="P22" i="12"/>
  <c r="Q22" i="12" s="1"/>
  <c r="P46" i="12"/>
  <c r="Q46" i="12" s="1"/>
  <c r="P38" i="12"/>
  <c r="Q38" i="12" s="1"/>
  <c r="I91" i="5"/>
  <c r="K91" i="5"/>
  <c r="M91" i="5" l="1"/>
  <c r="N91" i="5" s="1"/>
  <c r="I64" i="5"/>
  <c r="K64" i="5"/>
  <c r="I66" i="5"/>
  <c r="K66" i="5"/>
  <c r="I21" i="5"/>
  <c r="K21" i="5"/>
  <c r="I20" i="5"/>
  <c r="K20" i="5"/>
  <c r="M64" i="5" l="1"/>
  <c r="N64" i="5" s="1"/>
  <c r="M66" i="5"/>
  <c r="N66" i="5" s="1"/>
  <c r="M20" i="5"/>
  <c r="N20" i="5" s="1"/>
  <c r="M21" i="5"/>
  <c r="N21" i="5" s="1"/>
  <c r="N50" i="12"/>
  <c r="N49" i="12"/>
  <c r="L49" i="12"/>
  <c r="L50" i="12"/>
  <c r="N45" i="12"/>
  <c r="L45" i="12"/>
  <c r="N41" i="12"/>
  <c r="N44" i="12"/>
  <c r="L41" i="12"/>
  <c r="N24" i="12"/>
  <c r="L24" i="12"/>
  <c r="L23" i="12"/>
  <c r="P23" i="12" s="1"/>
  <c r="Q23" i="12" s="1"/>
  <c r="L39" i="12"/>
  <c r="N39" i="12"/>
  <c r="N26" i="12"/>
  <c r="L26" i="12"/>
  <c r="P26" i="12" l="1"/>
  <c r="Q26" i="12" s="1"/>
  <c r="P50" i="12"/>
  <c r="Q50" i="12" s="1"/>
  <c r="P39" i="12"/>
  <c r="Q39" i="12" s="1"/>
  <c r="P49" i="12"/>
  <c r="Q49" i="12" s="1"/>
  <c r="P45" i="12"/>
  <c r="Q45" i="12" s="1"/>
  <c r="P41" i="12"/>
  <c r="Q41" i="12" s="1"/>
  <c r="P24" i="12"/>
  <c r="K95" i="5"/>
  <c r="I95" i="5"/>
  <c r="K15" i="5"/>
  <c r="I15" i="5"/>
  <c r="I36" i="5"/>
  <c r="K36" i="5"/>
  <c r="L52" i="12"/>
  <c r="P52" i="12" s="1"/>
  <c r="Q52" i="12" s="1"/>
  <c r="L44" i="12"/>
  <c r="L51" i="12"/>
  <c r="N53" i="12"/>
  <c r="N51" i="12"/>
  <c r="L53" i="12"/>
  <c r="L29" i="12"/>
  <c r="P29" i="12" s="1"/>
  <c r="Q29" i="12" s="1"/>
  <c r="N33" i="12"/>
  <c r="N32" i="12"/>
  <c r="N20" i="12"/>
  <c r="N19" i="12"/>
  <c r="L33" i="12"/>
  <c r="L32" i="12"/>
  <c r="L20" i="12"/>
  <c r="L25" i="12"/>
  <c r="P25" i="12" s="1"/>
  <c r="Q25" i="12" s="1"/>
  <c r="N42" i="12"/>
  <c r="N34" i="12"/>
  <c r="N37" i="12"/>
  <c r="L42" i="12"/>
  <c r="L34" i="12"/>
  <c r="L37" i="12"/>
  <c r="L19" i="12"/>
  <c r="P54" i="12" l="1"/>
  <c r="Q24" i="12"/>
  <c r="Q54" i="12" s="1"/>
  <c r="P19" i="12"/>
  <c r="Q19" i="12" s="1"/>
  <c r="M95" i="5"/>
  <c r="N95" i="5" s="1"/>
  <c r="M15" i="5"/>
  <c r="N15" i="5" s="1"/>
  <c r="M36" i="5"/>
  <c r="N36" i="5" s="1"/>
  <c r="P32" i="12"/>
  <c r="Q32" i="12" s="1"/>
  <c r="P53" i="12"/>
  <c r="Q53" i="12" s="1"/>
  <c r="P20" i="12"/>
  <c r="Q20" i="12" s="1"/>
  <c r="P51" i="12"/>
  <c r="Q51" i="12" s="1"/>
  <c r="P33" i="12"/>
  <c r="Q33" i="12" s="1"/>
  <c r="P42" i="12"/>
  <c r="P37" i="12"/>
  <c r="Q37" i="12" s="1"/>
  <c r="P34" i="12"/>
  <c r="Q34" i="12" s="1"/>
  <c r="P44" i="12"/>
  <c r="Q44" i="12" s="1"/>
  <c r="L35" i="12"/>
  <c r="P35" i="12" s="1"/>
  <c r="Q35" i="12" s="1"/>
  <c r="L21" i="12"/>
  <c r="P21" i="12" s="1"/>
  <c r="Q21" i="12" s="1"/>
  <c r="Q42" i="12" l="1"/>
  <c r="I45" i="5"/>
  <c r="K51" i="5"/>
  <c r="K45" i="5"/>
  <c r="I51" i="5"/>
  <c r="K16" i="5"/>
  <c r="K18" i="5"/>
  <c r="K19" i="5"/>
  <c r="I17" i="5"/>
  <c r="I16" i="5"/>
  <c r="I18" i="5"/>
  <c r="I19" i="5"/>
  <c r="M17" i="5" l="1"/>
  <c r="M45" i="5"/>
  <c r="N45" i="5" s="1"/>
  <c r="M51" i="5"/>
  <c r="N51" i="5" s="1"/>
  <c r="M18" i="5"/>
  <c r="N18" i="5" s="1"/>
  <c r="M19" i="5"/>
  <c r="N19" i="5" s="1"/>
  <c r="M16" i="5"/>
  <c r="N16" i="5" s="1"/>
  <c r="N17" i="5" l="1"/>
  <c r="I112" i="5"/>
  <c r="M112" i="5" s="1"/>
  <c r="N112" i="5" s="1"/>
  <c r="I98" i="5"/>
  <c r="M98" i="5" l="1"/>
  <c r="K43" i="5"/>
  <c r="N98" i="5" l="1"/>
  <c r="I14" i="5"/>
  <c r="M14" i="5" l="1"/>
  <c r="N14" i="5" l="1"/>
  <c r="K116" i="5"/>
  <c r="I27" i="5" l="1"/>
  <c r="K27" i="5"/>
  <c r="M27" i="5" l="1"/>
  <c r="N27" i="5" s="1"/>
  <c r="K12" i="5" l="1"/>
  <c r="K13" i="5"/>
  <c r="K103" i="5"/>
  <c r="K113" i="5"/>
  <c r="K114" i="5"/>
  <c r="K101" i="5"/>
  <c r="K111" i="5"/>
  <c r="K88" i="5"/>
  <c r="K106" i="5"/>
  <c r="K107" i="5"/>
  <c r="K108" i="5"/>
  <c r="K110" i="5"/>
  <c r="K104" i="5"/>
  <c r="K39" i="5"/>
  <c r="K94" i="5"/>
  <c r="K96" i="5"/>
  <c r="K99" i="5"/>
  <c r="K89" i="5"/>
  <c r="K93" i="5"/>
  <c r="K109" i="5"/>
  <c r="K92" i="5"/>
  <c r="K90" i="5"/>
  <c r="K97" i="5"/>
  <c r="K86" i="5"/>
  <c r="K85" i="5"/>
  <c r="K115" i="5"/>
  <c r="K59" i="5"/>
  <c r="K11" i="5"/>
  <c r="K69" i="5"/>
  <c r="K60" i="5"/>
  <c r="K79" i="5"/>
  <c r="K76" i="5"/>
  <c r="K83" i="5"/>
  <c r="K78" i="5"/>
  <c r="K62" i="5"/>
  <c r="K71" i="5"/>
  <c r="K75" i="5"/>
  <c r="K81" i="5"/>
  <c r="K74" i="5"/>
  <c r="K61" i="5"/>
  <c r="K68" i="5"/>
  <c r="K70" i="5"/>
  <c r="K82" i="5"/>
  <c r="K37" i="5"/>
  <c r="K35" i="5"/>
  <c r="K87" i="5"/>
  <c r="K34" i="5"/>
  <c r="K38" i="5"/>
  <c r="K50" i="5"/>
  <c r="K53" i="5"/>
  <c r="K47" i="5"/>
  <c r="K49" i="5"/>
  <c r="K48" i="5"/>
  <c r="K52" i="5"/>
  <c r="K42" i="5"/>
  <c r="K40" i="5"/>
  <c r="K46" i="5"/>
  <c r="K41" i="5"/>
  <c r="K44" i="5"/>
  <c r="K72" i="5"/>
  <c r="K29" i="5"/>
  <c r="K30" i="5"/>
  <c r="K25" i="5"/>
  <c r="K26" i="5"/>
  <c r="K28" i="5"/>
  <c r="I12" i="5"/>
  <c r="I13" i="5"/>
  <c r="I103" i="5"/>
  <c r="I113" i="5"/>
  <c r="I114" i="5"/>
  <c r="I101" i="5"/>
  <c r="I111" i="5"/>
  <c r="I88" i="5"/>
  <c r="I106" i="5"/>
  <c r="I107" i="5"/>
  <c r="I108" i="5"/>
  <c r="I110" i="5"/>
  <c r="I104" i="5"/>
  <c r="I39" i="5"/>
  <c r="I94" i="5"/>
  <c r="I96" i="5"/>
  <c r="I43" i="5"/>
  <c r="I99" i="5"/>
  <c r="I89" i="5"/>
  <c r="I93" i="5"/>
  <c r="I109" i="5"/>
  <c r="I92" i="5"/>
  <c r="I90" i="5"/>
  <c r="I97" i="5"/>
  <c r="I86" i="5"/>
  <c r="I85" i="5"/>
  <c r="I115" i="5"/>
  <c r="I116" i="5"/>
  <c r="I59" i="5"/>
  <c r="I11" i="5"/>
  <c r="I69" i="5"/>
  <c r="I60" i="5"/>
  <c r="I79" i="5"/>
  <c r="I76" i="5"/>
  <c r="I83" i="5"/>
  <c r="I78" i="5"/>
  <c r="I62" i="5"/>
  <c r="I71" i="5"/>
  <c r="I75" i="5"/>
  <c r="I81" i="5"/>
  <c r="I74" i="5"/>
  <c r="I61" i="5"/>
  <c r="I68" i="5"/>
  <c r="I70" i="5"/>
  <c r="I82" i="5"/>
  <c r="I37" i="5"/>
  <c r="I35" i="5"/>
  <c r="I87" i="5"/>
  <c r="I34" i="5"/>
  <c r="I38" i="5"/>
  <c r="I50" i="5"/>
  <c r="I53" i="5"/>
  <c r="I47" i="5"/>
  <c r="I49" i="5"/>
  <c r="I48" i="5"/>
  <c r="I52" i="5"/>
  <c r="I42" i="5"/>
  <c r="I40" i="5"/>
  <c r="I46" i="5"/>
  <c r="I41" i="5"/>
  <c r="I100" i="5"/>
  <c r="I44" i="5"/>
  <c r="I72" i="5"/>
  <c r="I29" i="5"/>
  <c r="I30" i="5"/>
  <c r="I24" i="5"/>
  <c r="I25" i="5"/>
  <c r="I26" i="5"/>
  <c r="I28" i="5"/>
  <c r="K122" i="5" l="1"/>
  <c r="I122" i="5"/>
  <c r="M44" i="5"/>
  <c r="N44" i="5" s="1"/>
  <c r="M28" i="5" l="1"/>
  <c r="N28" i="5" s="1"/>
  <c r="M52" i="5"/>
  <c r="N52" i="5" s="1"/>
  <c r="M39" i="5"/>
  <c r="N39" i="5" s="1"/>
  <c r="M104" i="5" l="1"/>
  <c r="N104" i="5" s="1"/>
  <c r="M96" i="5" l="1"/>
  <c r="N96" i="5" s="1"/>
  <c r="M76" i="5" l="1"/>
  <c r="N76" i="5" s="1"/>
  <c r="M49" i="5"/>
  <c r="N49" i="5" s="1"/>
  <c r="M48" i="5"/>
  <c r="N48" i="5" s="1"/>
  <c r="M87" i="5"/>
  <c r="N87" i="5" s="1"/>
  <c r="M41" i="5" l="1"/>
  <c r="N41" i="5" s="1"/>
  <c r="M82" i="5" l="1"/>
  <c r="N82" i="5" s="1"/>
  <c r="M68" i="5"/>
  <c r="N68" i="5" s="1"/>
  <c r="M61" i="5"/>
  <c r="N61" i="5" s="1"/>
  <c r="M13" i="5" l="1"/>
  <c r="N13" i="5" s="1"/>
  <c r="M12" i="5" l="1"/>
  <c r="M103" i="5"/>
  <c r="N103" i="5" s="1"/>
  <c r="N118" i="5"/>
  <c r="M113" i="5"/>
  <c r="M114" i="5"/>
  <c r="N114" i="5" s="1"/>
  <c r="M101" i="5"/>
  <c r="N101" i="5" s="1"/>
  <c r="M111" i="5"/>
  <c r="N111" i="5" s="1"/>
  <c r="M88" i="5"/>
  <c r="N88" i="5" s="1"/>
  <c r="M106" i="5"/>
  <c r="N106" i="5" s="1"/>
  <c r="M107" i="5"/>
  <c r="N107" i="5" s="1"/>
  <c r="M108" i="5"/>
  <c r="N108" i="5" s="1"/>
  <c r="M110" i="5"/>
  <c r="N110" i="5" s="1"/>
  <c r="M94" i="5"/>
  <c r="N94" i="5" s="1"/>
  <c r="M43" i="5"/>
  <c r="N43" i="5" s="1"/>
  <c r="M99" i="5"/>
  <c r="N99" i="5" s="1"/>
  <c r="M89" i="5"/>
  <c r="N89" i="5" s="1"/>
  <c r="M93" i="5"/>
  <c r="N93" i="5" s="1"/>
  <c r="M109" i="5"/>
  <c r="N109" i="5" s="1"/>
  <c r="M92" i="5"/>
  <c r="N92" i="5" s="1"/>
  <c r="M90" i="5"/>
  <c r="N90" i="5" s="1"/>
  <c r="M97" i="5"/>
  <c r="N97" i="5" s="1"/>
  <c r="M86" i="5"/>
  <c r="N86" i="5" s="1"/>
  <c r="M85" i="5"/>
  <c r="N85" i="5" s="1"/>
  <c r="M115" i="5"/>
  <c r="N115" i="5" s="1"/>
  <c r="M116" i="5"/>
  <c r="N116" i="5" s="1"/>
  <c r="M59" i="5"/>
  <c r="N59" i="5" s="1"/>
  <c r="M11" i="5"/>
  <c r="N11" i="5" s="1"/>
  <c r="M69" i="5"/>
  <c r="N69" i="5" s="1"/>
  <c r="M60" i="5"/>
  <c r="N60" i="5" s="1"/>
  <c r="M79" i="5"/>
  <c r="N79" i="5" s="1"/>
  <c r="M83" i="5"/>
  <c r="N83" i="5" s="1"/>
  <c r="M78" i="5"/>
  <c r="N78" i="5" s="1"/>
  <c r="M62" i="5"/>
  <c r="N62" i="5" s="1"/>
  <c r="M71" i="5"/>
  <c r="N71" i="5" s="1"/>
  <c r="M75" i="5"/>
  <c r="N75" i="5" s="1"/>
  <c r="M81" i="5"/>
  <c r="N81" i="5" s="1"/>
  <c r="M74" i="5"/>
  <c r="N74" i="5" s="1"/>
  <c r="M70" i="5"/>
  <c r="N70" i="5" s="1"/>
  <c r="M37" i="5"/>
  <c r="N37" i="5" s="1"/>
  <c r="M35" i="5"/>
  <c r="N35" i="5" s="1"/>
  <c r="M34" i="5"/>
  <c r="N34" i="5" s="1"/>
  <c r="M38" i="5"/>
  <c r="N38" i="5" s="1"/>
  <c r="M50" i="5"/>
  <c r="N50" i="5" s="1"/>
  <c r="M53" i="5"/>
  <c r="N53" i="5" s="1"/>
  <c r="M47" i="5"/>
  <c r="N47" i="5" s="1"/>
  <c r="M42" i="5"/>
  <c r="N42" i="5" s="1"/>
  <c r="M40" i="5"/>
  <c r="N40" i="5" s="1"/>
  <c r="M46" i="5"/>
  <c r="N46" i="5" s="1"/>
  <c r="M100" i="5"/>
  <c r="N100" i="5" s="1"/>
  <c r="M72" i="5"/>
  <c r="N72" i="5" s="1"/>
  <c r="M29" i="5"/>
  <c r="N29" i="5" s="1"/>
  <c r="M30" i="5"/>
  <c r="N30" i="5" s="1"/>
  <c r="M24" i="5"/>
  <c r="N24" i="5" s="1"/>
  <c r="M25" i="5"/>
  <c r="N25" i="5" s="1"/>
  <c r="M26" i="5"/>
  <c r="N26" i="5" s="1"/>
  <c r="N113" i="5" l="1"/>
  <c r="M122" i="5"/>
  <c r="N12" i="5"/>
  <c r="N122" i="5" l="1"/>
</calcChain>
</file>

<file path=xl/sharedStrings.xml><?xml version="1.0" encoding="utf-8"?>
<sst xmlns="http://schemas.openxmlformats.org/spreadsheetml/2006/main" count="706" uniqueCount="298">
  <si>
    <t>Otros Ing.</t>
  </si>
  <si>
    <t>Total Ing.</t>
  </si>
  <si>
    <t>AFP</t>
  </si>
  <si>
    <t>ISR</t>
  </si>
  <si>
    <t>SFS</t>
  </si>
  <si>
    <t>Otros Desc.</t>
  </si>
  <si>
    <t>Total Desc.</t>
  </si>
  <si>
    <t>RAFAEL FERNANDO GARCIA ESTEVEZ</t>
  </si>
  <si>
    <t>ANALISTA DE RECURSOS HUMANOS</t>
  </si>
  <si>
    <t>KENIA DENISSE TAVAREZ URENA</t>
  </si>
  <si>
    <t>CHOFER</t>
  </si>
  <si>
    <t>JOSE MANUEL FELIX POLANCO</t>
  </si>
  <si>
    <t>ALINA CRUZ DE VARGAS</t>
  </si>
  <si>
    <t>CONTADORA</t>
  </si>
  <si>
    <t>AUXILIAR ADMINISTRATIVO I</t>
  </si>
  <si>
    <t>PORFIRIO BALDERA RONDON</t>
  </si>
  <si>
    <t>REGINA MARGARITA SANTOS CABRERA</t>
  </si>
  <si>
    <t>SECRETARIA EJECUTIVA</t>
  </si>
  <si>
    <t>CONSERJE</t>
  </si>
  <si>
    <t>YUBERQUI TRINIDAD VASQUEZ DE CRUZ</t>
  </si>
  <si>
    <t>CARLOS JOSE ROSARIO</t>
  </si>
  <si>
    <t>CAROLINA LISBETH JOA RONDON</t>
  </si>
  <si>
    <t>CRISTIAN RAMON VENTURA REMIGIO</t>
  </si>
  <si>
    <t>ABOGADO (A) I</t>
  </si>
  <si>
    <t>HANNELLY ESTHER TELLERIA SOTO</t>
  </si>
  <si>
    <t>HIPOLITO GONZALEZ MONEGRO</t>
  </si>
  <si>
    <t>MARIA ALTAGRACIA MONTERO PAULINO</t>
  </si>
  <si>
    <t>YUDY NIEVE ESPINOSA MEJIA</t>
  </si>
  <si>
    <t>EMELINDA GUERRERO VALLEJO</t>
  </si>
  <si>
    <t>EMMANUEL LORA GRACIANO</t>
  </si>
  <si>
    <t>SANTA JOSEFINA MARTINEZ JAVIER</t>
  </si>
  <si>
    <t>YURIKO ARIYAMA ARIYAMA</t>
  </si>
  <si>
    <t>ANALISTA PLANIFICACION</t>
  </si>
  <si>
    <t>ZOILA NURIS JAVIER DAVID</t>
  </si>
  <si>
    <t>PORFIRIO NICOLAS JIMENEZ</t>
  </si>
  <si>
    <t>ALEJANDRO CARABALLO</t>
  </si>
  <si>
    <t>RECEPCIONISTA</t>
  </si>
  <si>
    <t>LEONDY VICENTE ENCARNACION</t>
  </si>
  <si>
    <t>NARDA VASQUEZ SOLANO</t>
  </si>
  <si>
    <t>ASESOR</t>
  </si>
  <si>
    <t>MIGUEL BOLIVAR SOSA DUARTE</t>
  </si>
  <si>
    <t>ROLANDO JOSE HERNANDEZ TAVERAS</t>
  </si>
  <si>
    <t>ROSMERY ANTONIA HILARIO LORA</t>
  </si>
  <si>
    <t>FRANCISCO ALBERTO DE LA ROSA CHALAS</t>
  </si>
  <si>
    <t>JOSE ANGEL REYNOSO MEJIA</t>
  </si>
  <si>
    <t>MARLEN REYNOSO JIMENEZ</t>
  </si>
  <si>
    <t>NAUEL BOURTOKAN ZAHOURY</t>
  </si>
  <si>
    <t>RONIS PEREZ BATISTA</t>
  </si>
  <si>
    <t>ANGELA MARIA COMAS SANCHEZ</t>
  </si>
  <si>
    <t>MADDELYN MERCEDES DURAN SUAZO</t>
  </si>
  <si>
    <t>SHERBIN LETICIA RIVAS PEREZ</t>
  </si>
  <si>
    <t>ALBIDA MERCEDES SEGURA BATISTA</t>
  </si>
  <si>
    <t>NOMBRE</t>
  </si>
  <si>
    <t xml:space="preserve">FUNCION </t>
  </si>
  <si>
    <t>ESTATUS</t>
  </si>
  <si>
    <t>DEPARTAMENTO</t>
  </si>
  <si>
    <t>CARRERA ADMINISTRATIVA</t>
  </si>
  <si>
    <t>FIJO</t>
  </si>
  <si>
    <t>NO.</t>
  </si>
  <si>
    <t>ESTATUTO SIMPLIFICADO</t>
  </si>
  <si>
    <t>INVESTIGACION Y SEGUIMIENTO DE DENUNCIAS</t>
  </si>
  <si>
    <t>DIRECCION EJECUTIVA</t>
  </si>
  <si>
    <t>DIRECCION GENERAL</t>
  </si>
  <si>
    <t>AMELIA MERCEDES RAMIREZ GARCIA</t>
  </si>
  <si>
    <t>DE LIBRE NOMBRAMIENTO Y REMOCION</t>
  </si>
  <si>
    <t>REPORTE DE NOMINA</t>
  </si>
  <si>
    <t>MARIA AMANCIA ABREU</t>
  </si>
  <si>
    <t>JUAN CARLOS GARCIA JAQUEZ</t>
  </si>
  <si>
    <t>ANALISTA DESARROLLO ORGANIZACIONAL</t>
  </si>
  <si>
    <t>CARGO DE CONFIANZA</t>
  </si>
  <si>
    <t>VICTOR SALVADOR PICHARDO DE LOS SANTOS</t>
  </si>
  <si>
    <t>MARTIN CRUZ REYES</t>
  </si>
  <si>
    <t>CHOFER I</t>
  </si>
  <si>
    <t>JEOVANNY PANIAGUA VALENZUELA</t>
  </si>
  <si>
    <t>ENCARGADA DIVISION COMISIONES DE ETICA</t>
  </si>
  <si>
    <t>COORDINADORA DE INTEGRIDAD GUB.</t>
  </si>
  <si>
    <t>PABLO ALBERTO BLANCO CASTILLO</t>
  </si>
  <si>
    <t xml:space="preserve">ABOGADO </t>
  </si>
  <si>
    <t>NETO</t>
  </si>
  <si>
    <t xml:space="preserve">TOTAL GENERAL </t>
  </si>
  <si>
    <t>OFICINA REGIONAL SANTIAGO</t>
  </si>
  <si>
    <t>ENCARGADO OFICINA REGIONAL</t>
  </si>
  <si>
    <t>COORDINADORA DE EVENTOS Y PROTOCOLO</t>
  </si>
  <si>
    <t>NALDA YALINA LIZARDO ZORRILLA</t>
  </si>
  <si>
    <t>COORD. DE PROMOCION Y CAPACITACION DE ETICA E INTEGRIDAD</t>
  </si>
  <si>
    <t>JORGE LUIS ESPINOSA YSABEL</t>
  </si>
  <si>
    <t>ANALISTA DE COMUNICACIONES</t>
  </si>
  <si>
    <t>PEDRO DE LA CRUZ</t>
  </si>
  <si>
    <t>ANALISTA DE TRANSPARENCIA GUBERNAMENTAL</t>
  </si>
  <si>
    <t>NATALIE MERCEDES TEJADA JIMINIAN</t>
  </si>
  <si>
    <t xml:space="preserve">ANALISTA DE COMISIONES DE ETICA PUBLICA </t>
  </si>
  <si>
    <t>MABEL LEONOR DIAZ ARIAS</t>
  </si>
  <si>
    <t xml:space="preserve">MELISSA CAROLINA CANTO SANTANA </t>
  </si>
  <si>
    <t xml:space="preserve">NANCY ESTHER MERCEDES CONTRERAS </t>
  </si>
  <si>
    <t>NELSON AUGUSTO PEREZ UBIERA</t>
  </si>
  <si>
    <t>SENYACE ORTIZ ANGELES</t>
  </si>
  <si>
    <t>WENDY RAFAELINA LOPEZ TAPIA</t>
  </si>
  <si>
    <t>SUELDO BRUTO (RD$)</t>
  </si>
  <si>
    <t xml:space="preserve">DESDE </t>
  </si>
  <si>
    <t>HASTA</t>
  </si>
  <si>
    <t>PERIODO DE PRUEBA</t>
  </si>
  <si>
    <t>ANA LUISA FELIX FELIPE</t>
  </si>
  <si>
    <t>SEGURIDAD MILITAR</t>
  </si>
  <si>
    <t xml:space="preserve">SEGURIDAD </t>
  </si>
  <si>
    <t>JUAN EVANGELISTA REYES PEREZ</t>
  </si>
  <si>
    <t>LUIS MIGUEL POLO JOSE</t>
  </si>
  <si>
    <t>PERSONAL DE VIGILANCIA</t>
  </si>
  <si>
    <t>RESPONSABLE ACCESO A LA INFORMACION</t>
  </si>
  <si>
    <t>RAFAELA ENEIDA GARCIA MARTINEZ</t>
  </si>
  <si>
    <t>WILLY RICARDO SANTOS REYES</t>
  </si>
  <si>
    <t>CRISTINA MARIA DE L VARGAS FERNANDEZ</t>
  </si>
  <si>
    <t>ENCARGADA DIVISION DE SEGUIMIENTO</t>
  </si>
  <si>
    <t>ANA MIGUELINA JIMENEZ MESA</t>
  </si>
  <si>
    <t>ROSANNY DEL CARMEN CEPEDA MEJIA</t>
  </si>
  <si>
    <t>BRUNILDA BRITO VILLA</t>
  </si>
  <si>
    <t>ESTELA MIGUELINA ABREU MOQUETE</t>
  </si>
  <si>
    <t>TECNICO AUDIOVISUAL</t>
  </si>
  <si>
    <t>CAPITULO:  0201     SUBCAPTULO: 06     DAF:01     UE:008     PROGRAMA: 16     SUBPROGRAMA: 02     PROYECTO: 0     ACTIVIDAD:001     CUENTA: 2.1.2.2.05    FONDO:0100</t>
  </si>
  <si>
    <t>CAPITULO:  0201     SUBCAPTULO: 06     DAF:01     UE:008     PROGRAMA: 16     SUBPROGRAMA: 02     PROYECTO: 0     ACTIVIDAD:001     CUENTA: 2.1.1.1.01     FONDO:0100</t>
  </si>
  <si>
    <t>MARIBEL DE JESUS DEL ROSARIO</t>
  </si>
  <si>
    <t>ADA SANTANA REYES</t>
  </si>
  <si>
    <t>GREGORIO ALBERTO COLON JEREZ</t>
  </si>
  <si>
    <t>YESELIN DE PAULA</t>
  </si>
  <si>
    <t>AYUDANTE DE MANTENIMIENTO</t>
  </si>
  <si>
    <t>ELBA GABRIELA PICHARDO</t>
  </si>
  <si>
    <t>PARQUEADOR</t>
  </si>
  <si>
    <t>ISAEL ALBERTO VALDEZ LARA</t>
  </si>
  <si>
    <t>WEBMASTER</t>
  </si>
  <si>
    <t>SOPORTE TECNICO INFORMATICO</t>
  </si>
  <si>
    <t>ENC. DE SERVICIOS GENERALES</t>
  </si>
  <si>
    <t>AUXILIAR DE ATENCION AL CIUDADANO</t>
  </si>
  <si>
    <t>NORVIA LORENA MARTINEZ FERNANDEZ</t>
  </si>
  <si>
    <t>ASESORA</t>
  </si>
  <si>
    <t>TEODORA CASTRO DE LA ROSA</t>
  </si>
  <si>
    <t>AUXILIAR DE ACCESO A LA INFORMACION</t>
  </si>
  <si>
    <t>AUXILIAR ATENCION A CIUDADANO</t>
  </si>
  <si>
    <t>SUPERVISOR DE MAYORDOMIA</t>
  </si>
  <si>
    <t>AUXILIAR DE TRANSPORTACION</t>
  </si>
  <si>
    <t>TECNICO DE RECURSOS HUMANOS</t>
  </si>
  <si>
    <t>KRISHNA RAFAEL GUZMAN</t>
  </si>
  <si>
    <t xml:space="preserve">AUXILIAR ADMINISTRATIVO </t>
  </si>
  <si>
    <t>JOVANNY MARCELO PEREZ TAVAREZ</t>
  </si>
  <si>
    <t>SANTIAGO DRULLARD DEOGRACIA</t>
  </si>
  <si>
    <t>CRISTINA ENCARNACION MATEO</t>
  </si>
  <si>
    <t>COORDINADORA</t>
  </si>
  <si>
    <t>FRANGELY LOPEZ MARTINEZ</t>
  </si>
  <si>
    <t>TECNICO DE MONITOREO DE LAS OAI Y PORTALES DE TRANSPARENCIA</t>
  </si>
  <si>
    <t>BERENICE BARINAS UBIÑAS</t>
  </si>
  <si>
    <t>DIRECTORA EJECUTIVA</t>
  </si>
  <si>
    <t>ELIZABET ROSANNA DIAZ VALERIO</t>
  </si>
  <si>
    <t>ARTURINA BRITO HERNANDEZ</t>
  </si>
  <si>
    <t>LAURA AMELIA ECHAVARRIA JOAQUIN</t>
  </si>
  <si>
    <t>GADY GABRIEL SUAZO FERMIN</t>
  </si>
  <si>
    <t>WANDA GUILLERMINA CURIEL CABRERA</t>
  </si>
  <si>
    <t>IRAIDI JOSEFINA ALCANTARA FORTUNA</t>
  </si>
  <si>
    <t>SECRETARIA DE DESPACHO</t>
  </si>
  <si>
    <t>ESTHEFANIA FELIX BATISTA</t>
  </si>
  <si>
    <t>ALICE AIRAM GUERRA RAMIREZ</t>
  </si>
  <si>
    <t>ASISTENTE EJECUTIVA</t>
  </si>
  <si>
    <t>LESBIA CAMILA CHAVEZ FERNANDEZ</t>
  </si>
  <si>
    <t>WILLY JOEL GARCIA REYNOSO</t>
  </si>
  <si>
    <t>ASISTENTE DE COMUNICACIONES</t>
  </si>
  <si>
    <t>TEMPORAL CARGO DE CARRERA</t>
  </si>
  <si>
    <t>IVAN CRUZ DARDENNE</t>
  </si>
  <si>
    <t>JOSE SIME CANDELARIO</t>
  </si>
  <si>
    <t>GLENNY ROSANNA VILLANUEVA CARTY</t>
  </si>
  <si>
    <t>GERALDO SOTO LIRANZO</t>
  </si>
  <si>
    <t>MARCELLE VIOLETA HERRERA CONTIN</t>
  </si>
  <si>
    <t>STEPHANIE ALCEQUIEZ GOMEZ</t>
  </si>
  <si>
    <t>FLAVIA CAROLINA ABREU PEÑA</t>
  </si>
  <si>
    <t>ANALISTA DE PRESUPUESTO</t>
  </si>
  <si>
    <t>CARLOS ROBERTO ROSADO ROMERO</t>
  </si>
  <si>
    <t>ANALISTA DE PLANIFICACION</t>
  </si>
  <si>
    <t>ROSSANNA ELIZABETH DALMASI DE LO SANTOS</t>
  </si>
  <si>
    <t>ANALISTA GESTION DE CALIDAD</t>
  </si>
  <si>
    <t>ROBERTO EMILIO ESQUEA MENDEZ</t>
  </si>
  <si>
    <t>SOPORTE A USUARIO</t>
  </si>
  <si>
    <t>PAOLA CABRERA VASQUEZ</t>
  </si>
  <si>
    <t>JAIRO JESUS TOLENTINO DE LEON</t>
  </si>
  <si>
    <t>JOSE ANTONIO ALMONTE RAMIREZ</t>
  </si>
  <si>
    <t>INVESTIGADOR</t>
  </si>
  <si>
    <t>DAVIANA JOSEFINA BELLO YAPORT</t>
  </si>
  <si>
    <t>ENC. DIVISION INVESTIGACION</t>
  </si>
  <si>
    <t>HASLIN NICOLE SANTANA SANTANA</t>
  </si>
  <si>
    <t>EDISON JOEL PEÑA</t>
  </si>
  <si>
    <t>KEYLA NICOL GARCIA DE LA ROSA</t>
  </si>
  <si>
    <t>JEISSI MARIA DIAZ ALCANTARA</t>
  </si>
  <si>
    <t>MIOSOTIS ALTAGRACIA COSTE REYES</t>
  </si>
  <si>
    <t>SECRETARIA</t>
  </si>
  <si>
    <t>Neto</t>
  </si>
  <si>
    <t>Sueldo Bruto (RD$)</t>
  </si>
  <si>
    <t>JOSE ANTONIO OGANDO VALDEZ</t>
  </si>
  <si>
    <t>MOISSE MEDINA SANCHEZ</t>
  </si>
  <si>
    <t>SULEIDIZ REYNOSO MENDEZ</t>
  </si>
  <si>
    <t>KARLEM DIAZ TEJEDA</t>
  </si>
  <si>
    <t>TECNICO DE COMPRAS</t>
  </si>
  <si>
    <t>ROSA ELBA CORDERO ESPAILLAT</t>
  </si>
  <si>
    <t>PATRICIA MASSIEL POLANCO HERNANDEZ</t>
  </si>
  <si>
    <t>JOSE LUIS ALMONTE RAMIREZ</t>
  </si>
  <si>
    <t>CLARITZA ARISLEYDA POLANCO</t>
  </si>
  <si>
    <t>INVESTIGADORA</t>
  </si>
  <si>
    <t>CESIA EUNICE CUEVAS FERRERAS</t>
  </si>
  <si>
    <t>XIOMARA MERCEDES SEVERINO</t>
  </si>
  <si>
    <t>FRANCISCO LEONIDO PERALTA RODRIGUEZ</t>
  </si>
  <si>
    <t>EFREN TURBI GONZALEZ</t>
  </si>
  <si>
    <t>NO</t>
  </si>
  <si>
    <t>MARIA FERNANDA DE LOS SANTOS GARCIA</t>
  </si>
  <si>
    <t>MARIEM MONTES DE OCA HESNI</t>
  </si>
  <si>
    <t>DIRECTORA ADMINISTRATIVA</t>
  </si>
  <si>
    <t>DIRECTOR TIC</t>
  </si>
  <si>
    <t>JOVANNY PEREZ GERONIMO</t>
  </si>
  <si>
    <t>MARIA JOSE PANTALEON READ</t>
  </si>
  <si>
    <t>DISENADOR GRAFICO</t>
  </si>
  <si>
    <t>YAFREISY HERNANDEZ POLANCO</t>
  </si>
  <si>
    <t>ADMINISTRADORA DE COMUNIDADES VIRTUALES</t>
  </si>
  <si>
    <t>MARIO SERRANO MARTE</t>
  </si>
  <si>
    <t>DIRECTOR</t>
  </si>
  <si>
    <t>MELIDA MARIA YNMACULADA PICHARDO</t>
  </si>
  <si>
    <t>DIRECTORA JURIDICA</t>
  </si>
  <si>
    <t>DIRECTORA DE COMUNICACIONES</t>
  </si>
  <si>
    <t>DIRECTORA DE RECURSOS HUMANOS</t>
  </si>
  <si>
    <t>DIRECTOR PLANIFICACION Y DESARROLLO</t>
  </si>
  <si>
    <t>DIRECTOR FINANCIERO</t>
  </si>
  <si>
    <t>ENCARGADA DE CAPACITACION</t>
  </si>
  <si>
    <t>DIRECCION ADMINISTRATIVA</t>
  </si>
  <si>
    <t>DIRECTOR ETICA E INTEGRIDAD GUBERNAMENTAL</t>
  </si>
  <si>
    <t>DIRECCION TIC</t>
  </si>
  <si>
    <t>DIRECCION FINANCIERA</t>
  </si>
  <si>
    <t>DIRECCION</t>
  </si>
  <si>
    <t>TRANSPARENCIA Y GOBIERNO ABIERTO</t>
  </si>
  <si>
    <t>MENSAJERO INTERNO</t>
  </si>
  <si>
    <t>JAN CARLOS GARCIA RAMIREZ</t>
  </si>
  <si>
    <t>CONFIANZA</t>
  </si>
  <si>
    <t>GILDA MARIA RODRIGUEZ</t>
  </si>
  <si>
    <t>CARLOS JOSE GARCIA NINA</t>
  </si>
  <si>
    <t>ANGEL JUNIOR REYNOSO</t>
  </si>
  <si>
    <t>RANDOLL DIAZ LOPEZ</t>
  </si>
  <si>
    <t>MARILEIMI MIRANDA RIJO</t>
  </si>
  <si>
    <t>AUXILIAR ADMINISTRATIVO i</t>
  </si>
  <si>
    <t>DIRECCION JURIDICA</t>
  </si>
  <si>
    <t>DIRECCION ETICA E INTEGRIDAD GUBERNAMENTAL</t>
  </si>
  <si>
    <t>DIRECCION DE TRANSPARENCIA Y GOBIERNO ABIERTO</t>
  </si>
  <si>
    <t>DIRECCION DE INVESTIGACION Y SEGUIMIENTO DE DENUNCIAS</t>
  </si>
  <si>
    <t>DIRECCION DE PLANIFICACION Y DESARROLLO</t>
  </si>
  <si>
    <t>DIRECCION DE COMUNICACIONES</t>
  </si>
  <si>
    <t>DIRECCION DE RECURSOS HUMANOS</t>
  </si>
  <si>
    <t>CAPITULO:  0201     SUBCAPTULO: 06     DAF:01     UE:008     PROGRAMA: 16     SUBPROGRAMA: 02     PROYECTO: 0     ACTIVIDAD:001     CUENTA: 2.1.1.2.10     FONDO:0100</t>
  </si>
  <si>
    <t>YOVANNY ALEXANDER DIAZ MENDOZA</t>
  </si>
  <si>
    <t>ALEXANDER JESUS MENDEZ TERRERO</t>
  </si>
  <si>
    <t>JUAN BELLO DE LEON</t>
  </si>
  <si>
    <t>RAMONA ALTAGRACIA DURAN VASQUEZ</t>
  </si>
  <si>
    <t>PERLA SOLEDAD CUEVAS PEREZ</t>
  </si>
  <si>
    <t>CELIA MIGUEL BERROA</t>
  </si>
  <si>
    <t>GLORIA MARIA MEJIA GOMEZ</t>
  </si>
  <si>
    <t>OFICINA REGIONAL ESTE</t>
  </si>
  <si>
    <t>BEANTNIK MARIA DOTEL MATOS</t>
  </si>
  <si>
    <t>ENCARGADA DEPTO ESTRATEGIAS  Y POLITICAS</t>
  </si>
  <si>
    <t>COMISION DE SERVICIO</t>
  </si>
  <si>
    <t>HELEN CATHERINE HASBUN SAMBOY</t>
  </si>
  <si>
    <t>ASISTENTE DIRECTORA EJECUTIVA</t>
  </si>
  <si>
    <t>DIRECTORA DE  DESPACHO</t>
  </si>
  <si>
    <t>ROSANNA MARIA MATOS CRISOSTOMO</t>
  </si>
  <si>
    <t>MARLENNY KATHERINE MADE SOSA</t>
  </si>
  <si>
    <t>DIRECTORA DE TRANSPARENCIA Y GOBIERNO ABIERTO</t>
  </si>
  <si>
    <t>ENCARGADA DIVISION ADMINISTRACION DE OAI</t>
  </si>
  <si>
    <t>VANESSA AMLAFY LUZON ENCARNACION</t>
  </si>
  <si>
    <t>ENCARGADA DPTO. DE COMUNICACIONES</t>
  </si>
  <si>
    <t xml:space="preserve"> DIRECCION FINANCIERA</t>
  </si>
  <si>
    <t>DIRECCION PLANIFICACION Y DESARROLLO</t>
  </si>
  <si>
    <t xml:space="preserve"> DIRECCION ADMINISTRATIVA</t>
  </si>
  <si>
    <t xml:space="preserve"> DIRECCION TIC</t>
  </si>
  <si>
    <t>DIRECCION  TIC</t>
  </si>
  <si>
    <t>DIRECCION DE ETICA E INTEGRIDAD GUBERNAMENTAL</t>
  </si>
  <si>
    <t xml:space="preserve"> DIRECCION DE PROMOCION Y CAPACITACION EN ETICA Y TRANSPARENCIA</t>
  </si>
  <si>
    <t>ANALISTA COMISIONES DE ETICA PUBLICA</t>
  </si>
  <si>
    <t>GUARIONEX VIRGILIO QUEZADA MENDOZA</t>
  </si>
  <si>
    <t>ENCARGADO DEPARTAMENTO DE PROMOCION</t>
  </si>
  <si>
    <t>ASESOR JURIDICO</t>
  </si>
  <si>
    <t>ROSA HAYDEE ROSARIO CORNIEL</t>
  </si>
  <si>
    <t>DIRECCION JURUDICA</t>
  </si>
  <si>
    <t>WANDER JOSUE PENA NAVARRO</t>
  </si>
  <si>
    <t>TECNICO DE CONTABILIDAD</t>
  </si>
  <si>
    <t>MARCOS MIGUEL LEONARDO TERRERO</t>
  </si>
  <si>
    <t>AUXILIAR DE COMUNICACIONES</t>
  </si>
  <si>
    <t>YOMARA MERCEDES ROSARIO VENTURA</t>
  </si>
  <si>
    <t>CARLOS MANUEL CARMONA SEGURA</t>
  </si>
  <si>
    <t>CAPITULO:  0201     SUBCAPTULO: 06     DAF:01     UE:008     PROGRAMA: 16     SUBPROGRAMA: 02     PROYECTO: 0     ACTIVIDAD:002     CUENTA: 2.1.1.2.11     FONDO:0100</t>
  </si>
  <si>
    <t>GERARDO DE LOS SANTOS RODRIGUEZ</t>
  </si>
  <si>
    <t>DIOMEDES ALEJO GOMEZ</t>
  </si>
  <si>
    <t>YAJAIRA ENCARNACION DOMINGUEZ</t>
  </si>
  <si>
    <t>LUIS ECARVIN OGANDO AQUINO</t>
  </si>
  <si>
    <t>CONCEPTO PAGO SUELDO 000007 - PERSONAL DE VIGILANCIA CORRESPONDIENTE AL MES MAYO 2021</t>
  </si>
  <si>
    <t>CONCEPTO PAGO SUELDO 000001 - TEMPORAL A PERSONAL FIJO EN CARGOS DE CARRERA CORRESPONDIENTE AL MES MAYO 2021</t>
  </si>
  <si>
    <t>MARLYN RODRIGUEZ GOMEZ</t>
  </si>
  <si>
    <t>TECNICO ADMINISTRATIVO</t>
  </si>
  <si>
    <t>CONCEPTO PAGO SUELDO 000018 - PERSONAL TEMPORAL EN CARGOS DE CARRERA CORRESPONDIENTE AL MES MAYO 2021</t>
  </si>
  <si>
    <t>EVELIO PEREZ PEREZ</t>
  </si>
  <si>
    <t>CONCEPTO PAGO SUELDO 000001 - FIJOS CORRESPONDIENTE AL MES MAYO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</si>
</sst>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NumberFormat="1" applyFont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>
      <alignment wrapText="1"/>
    </xf>
    <xf numFmtId="0" fontId="8" fillId="2" borderId="10" xfId="0" applyNumberFormat="1" applyFont="1" applyFill="1" applyBorder="1" applyAlignment="1">
      <alignment horizontal="center" wrapText="1"/>
    </xf>
    <xf numFmtId="0" fontId="8" fillId="2" borderId="11" xfId="0" applyNumberFormat="1" applyFont="1" applyFill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wrapText="1"/>
    </xf>
    <xf numFmtId="0" fontId="3" fillId="2" borderId="12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0" fillId="3" borderId="5" xfId="0" applyFont="1" applyFill="1" applyBorder="1" applyAlignment="1">
      <alignment horizontal="center" wrapText="1"/>
    </xf>
    <xf numFmtId="0" fontId="0" fillId="0" borderId="0" xfId="0" applyFont="1" applyFill="1" applyAlignment="1">
      <alignment wrapText="1"/>
    </xf>
    <xf numFmtId="0" fontId="0" fillId="0" borderId="7" xfId="0" applyFont="1" applyBorder="1" applyAlignment="1">
      <alignment horizontal="center"/>
    </xf>
    <xf numFmtId="4" fontId="5" fillId="3" borderId="6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4" fontId="5" fillId="3" borderId="3" xfId="0" applyNumberFormat="1" applyFont="1" applyFill="1" applyBorder="1" applyAlignment="1">
      <alignment horizontal="center" vertical="center" wrapText="1"/>
    </xf>
    <xf numFmtId="14" fontId="5" fillId="3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/>
    <xf numFmtId="0" fontId="0" fillId="3" borderId="14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5" fillId="3" borderId="0" xfId="0" applyFont="1" applyFill="1" applyBorder="1" applyAlignment="1">
      <alignment horizontal="center" vertical="center" wrapText="1"/>
    </xf>
    <xf numFmtId="14" fontId="5" fillId="3" borderId="13" xfId="0" applyNumberFormat="1" applyFont="1" applyFill="1" applyBorder="1" applyAlignment="1">
      <alignment horizontal="center" vertical="center" wrapText="1"/>
    </xf>
    <xf numFmtId="4" fontId="5" fillId="3" borderId="13" xfId="0" applyNumberFormat="1" applyFont="1" applyFill="1" applyBorder="1" applyAlignment="1">
      <alignment horizontal="center" vertical="center" wrapText="1"/>
    </xf>
    <xf numFmtId="4" fontId="5" fillId="3" borderId="15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4" fontId="5" fillId="3" borderId="6" xfId="0" applyNumberFormat="1" applyFont="1" applyFill="1" applyBorder="1" applyAlignment="1">
      <alignment horizontal="center" wrapText="1"/>
    </xf>
    <xf numFmtId="0" fontId="0" fillId="0" borderId="5" xfId="0" applyBorder="1" applyAlignment="1">
      <alignment horizontal="center" vertical="center"/>
    </xf>
    <xf numFmtId="0" fontId="5" fillId="3" borderId="1" xfId="0" applyNumberFormat="1" applyFont="1" applyFill="1" applyBorder="1" applyAlignment="1">
      <alignment wrapText="1"/>
    </xf>
    <xf numFmtId="0" fontId="5" fillId="3" borderId="1" xfId="0" applyNumberFormat="1" applyFont="1" applyFill="1" applyBorder="1" applyAlignment="1">
      <alignment horizontal="center" wrapText="1"/>
    </xf>
    <xf numFmtId="0" fontId="5" fillId="3" borderId="13" xfId="0" applyNumberFormat="1" applyFont="1" applyFill="1" applyBorder="1" applyAlignment="1">
      <alignment wrapText="1"/>
    </xf>
    <xf numFmtId="4" fontId="5" fillId="3" borderId="13" xfId="0" applyNumberFormat="1" applyFont="1" applyFill="1" applyBorder="1" applyAlignment="1">
      <alignment horizontal="center" wrapText="1"/>
    </xf>
    <xf numFmtId="2" fontId="5" fillId="3" borderId="13" xfId="0" applyNumberFormat="1" applyFont="1" applyFill="1" applyBorder="1" applyAlignment="1">
      <alignment horizontal="center" wrapText="1"/>
    </xf>
    <xf numFmtId="4" fontId="5" fillId="3" borderId="15" xfId="0" applyNumberFormat="1" applyFont="1" applyFill="1" applyBorder="1" applyAlignment="1">
      <alignment horizontal="center" wrapText="1"/>
    </xf>
    <xf numFmtId="4" fontId="11" fillId="2" borderId="8" xfId="0" applyNumberFormat="1" applyFont="1" applyFill="1" applyBorder="1" applyAlignment="1">
      <alignment horizontal="center" vertical="center"/>
    </xf>
    <xf numFmtId="2" fontId="11" fillId="2" borderId="8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2" borderId="2" xfId="0" applyNumberFormat="1" applyFont="1" applyFill="1" applyBorder="1" applyAlignment="1">
      <alignment horizontal="center" wrapText="1"/>
    </xf>
    <xf numFmtId="0" fontId="8" fillId="2" borderId="3" xfId="0" applyNumberFormat="1" applyFont="1" applyFill="1" applyBorder="1" applyAlignment="1">
      <alignment horizontal="center" wrapText="1"/>
    </xf>
    <xf numFmtId="0" fontId="3" fillId="2" borderId="3" xfId="0" applyNumberFormat="1" applyFont="1" applyFill="1" applyBorder="1" applyAlignment="1">
      <alignment horizontal="center" wrapText="1"/>
    </xf>
    <xf numFmtId="0" fontId="3" fillId="2" borderId="4" xfId="0" applyNumberFormat="1" applyFont="1" applyFill="1" applyBorder="1" applyAlignment="1">
      <alignment horizontal="center" wrapText="1"/>
    </xf>
    <xf numFmtId="0" fontId="0" fillId="0" borderId="7" xfId="0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wrapText="1"/>
    </xf>
    <xf numFmtId="4" fontId="11" fillId="2" borderId="8" xfId="0" applyNumberFormat="1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19" xfId="0" applyFont="1" applyFill="1" applyBorder="1" applyAlignment="1">
      <alignment horizontal="center" wrapText="1"/>
    </xf>
    <xf numFmtId="0" fontId="3" fillId="2" borderId="19" xfId="0" applyFont="1" applyFill="1" applyBorder="1" applyAlignment="1">
      <alignment horizontal="center" wrapText="1"/>
    </xf>
    <xf numFmtId="0" fontId="3" fillId="2" borderId="20" xfId="0" applyFont="1" applyFill="1" applyBorder="1" applyAlignment="1">
      <alignment horizontal="center" wrapText="1"/>
    </xf>
    <xf numFmtId="0" fontId="0" fillId="0" borderId="14" xfId="0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4" fontId="7" fillId="2" borderId="11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1" fillId="0" borderId="0" xfId="0" applyNumberFormat="1" applyFont="1" applyAlignment="1">
      <alignment horizontal="center" vertical="center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2" fontId="5" fillId="3" borderId="3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4" fontId="5" fillId="3" borderId="8" xfId="0" applyNumberFormat="1" applyFont="1" applyFill="1" applyBorder="1" applyAlignment="1">
      <alignment horizontal="center" vertical="center" wrapText="1"/>
    </xf>
    <xf numFmtId="2" fontId="5" fillId="3" borderId="8" xfId="0" applyNumberFormat="1" applyFont="1" applyFill="1" applyBorder="1" applyAlignment="1">
      <alignment horizontal="center" vertical="center" wrapText="1"/>
    </xf>
    <xf numFmtId="4" fontId="5" fillId="3" borderId="9" xfId="0" applyNumberFormat="1" applyFont="1" applyFill="1" applyBorder="1" applyAlignment="1">
      <alignment horizontal="center" vertical="center" wrapText="1"/>
    </xf>
    <xf numFmtId="4" fontId="6" fillId="2" borderId="18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8" fillId="2" borderId="16" xfId="0" applyNumberFormat="1" applyFont="1" applyFill="1" applyBorder="1" applyAlignment="1">
      <alignment horizontal="center" vertical="center" wrapText="1"/>
    </xf>
    <xf numFmtId="0" fontId="8" fillId="2" borderId="1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71437</xdr:colOff>
      <xdr:row>0</xdr:row>
      <xdr:rowOff>83344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98D7355-1197-465D-B4BE-10E0CAA4E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4343" y="83344"/>
          <a:ext cx="9539749" cy="1393037"/>
        </a:xfrm>
        <a:prstGeom prst="rect">
          <a:avLst/>
        </a:prstGeom>
      </xdr:spPr>
    </xdr:pic>
    <xdr:clientData/>
  </xdr:oneCellAnchor>
  <xdr:twoCellAnchor editAs="oneCell">
    <xdr:from>
      <xdr:col>3</xdr:col>
      <xdr:colOff>317501</xdr:colOff>
      <xdr:row>123</xdr:row>
      <xdr:rowOff>35719</xdr:rowOff>
    </xdr:from>
    <xdr:to>
      <xdr:col>8</xdr:col>
      <xdr:colOff>421821</xdr:colOff>
      <xdr:row>129</xdr:row>
      <xdr:rowOff>129268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4858CB8-1AB0-4CB2-8E3D-C97208BCAC39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91" t="42443" r="24813" b="34224"/>
        <a:stretch/>
      </xdr:blipFill>
      <xdr:spPr bwMode="auto">
        <a:xfrm>
          <a:off x="4520407" y="64936688"/>
          <a:ext cx="8076406" cy="265509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238125</xdr:colOff>
      <xdr:row>0</xdr:row>
      <xdr:rowOff>104775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0D5CB66-968C-4630-83B3-3BF9CE1F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7950" y="104775"/>
          <a:ext cx="9539749" cy="1393037"/>
        </a:xfrm>
        <a:prstGeom prst="rect">
          <a:avLst/>
        </a:prstGeom>
      </xdr:spPr>
    </xdr:pic>
    <xdr:clientData/>
  </xdr:oneCellAnchor>
  <xdr:twoCellAnchor editAs="oneCell">
    <xdr:from>
      <xdr:col>2</xdr:col>
      <xdr:colOff>873125</xdr:colOff>
      <xdr:row>20</xdr:row>
      <xdr:rowOff>190500</xdr:rowOff>
    </xdr:from>
    <xdr:to>
      <xdr:col>9</xdr:col>
      <xdr:colOff>76200</xdr:colOff>
      <xdr:row>27</xdr:row>
      <xdr:rowOff>152399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02B6574-5EFA-4A1A-A09C-9C82AD798921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91" t="42809" r="24813" b="34224"/>
        <a:stretch/>
      </xdr:blipFill>
      <xdr:spPr bwMode="auto">
        <a:xfrm>
          <a:off x="3282950" y="7248525"/>
          <a:ext cx="7775575" cy="18954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1400175</xdr:colOff>
      <xdr:row>2</xdr:row>
      <xdr:rowOff>120650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81F67690-1BFF-4BFF-BA72-038785F70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5050" y="438150"/>
          <a:ext cx="9539749" cy="1393037"/>
        </a:xfrm>
        <a:prstGeom prst="rect">
          <a:avLst/>
        </a:prstGeom>
      </xdr:spPr>
    </xdr:pic>
    <xdr:clientData/>
  </xdr:oneCellAnchor>
  <xdr:twoCellAnchor editAs="oneCell">
    <xdr:from>
      <xdr:col>4</xdr:col>
      <xdr:colOff>470696</xdr:colOff>
      <xdr:row>54</xdr:row>
      <xdr:rowOff>83344</xdr:rowOff>
    </xdr:from>
    <xdr:to>
      <xdr:col>10</xdr:col>
      <xdr:colOff>1153773</xdr:colOff>
      <xdr:row>70</xdr:row>
      <xdr:rowOff>146844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1F09E07-0B0A-4232-A10E-C5E559BDA521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91" t="43045" r="24813" b="34224"/>
        <a:stretch/>
      </xdr:blipFill>
      <xdr:spPr bwMode="auto">
        <a:xfrm>
          <a:off x="4614071" y="17720469"/>
          <a:ext cx="7407273" cy="260349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531812</xdr:colOff>
      <xdr:row>0</xdr:row>
      <xdr:rowOff>431800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B91271F9-B616-4656-B7F5-8F0C2BA5B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59062" y="431800"/>
          <a:ext cx="9539749" cy="1393037"/>
        </a:xfrm>
        <a:prstGeom prst="rect">
          <a:avLst/>
        </a:prstGeom>
      </xdr:spPr>
    </xdr:pic>
    <xdr:clientData/>
  </xdr:oneCellAnchor>
  <xdr:twoCellAnchor editAs="oneCell">
    <xdr:from>
      <xdr:col>3</xdr:col>
      <xdr:colOff>1527174</xdr:colOff>
      <xdr:row>16</xdr:row>
      <xdr:rowOff>47625</xdr:rowOff>
    </xdr:from>
    <xdr:to>
      <xdr:col>8</xdr:col>
      <xdr:colOff>539749</xdr:colOff>
      <xdr:row>30</xdr:row>
      <xdr:rowOff>111125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310E787-2B0B-4DDF-86BE-89A1308FFCB8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91" t="43045" r="24813" b="34224"/>
        <a:stretch/>
      </xdr:blipFill>
      <xdr:spPr bwMode="auto">
        <a:xfrm>
          <a:off x="3654424" y="4254500"/>
          <a:ext cx="6569075" cy="2286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94"/>
  <sheetViews>
    <sheetView tabSelected="1" zoomScale="70" zoomScaleNormal="70" zoomScaleSheetLayoutView="50" workbookViewId="0">
      <selection activeCell="L124" sqref="L124"/>
    </sheetView>
  </sheetViews>
  <sheetFormatPr baseColWidth="10" defaultColWidth="9.140625" defaultRowHeight="12.75" x14ac:dyDescent="0.2"/>
  <cols>
    <col min="1" max="1" width="5.28515625" style="35" customWidth="1"/>
    <col min="2" max="2" width="30.85546875" customWidth="1"/>
    <col min="3" max="3" width="26.7109375" bestFit="1" customWidth="1"/>
    <col min="4" max="4" width="49.140625" bestFit="1" customWidth="1"/>
    <col min="5" max="5" width="25.7109375" style="4" bestFit="1" customWidth="1"/>
    <col min="6" max="6" width="16.28515625" style="35" customWidth="1"/>
    <col min="7" max="7" width="13.28515625" style="35" customWidth="1"/>
    <col min="8" max="8" width="15.28515625" style="35" customWidth="1"/>
    <col min="9" max="13" width="13.28515625" style="35" customWidth="1"/>
    <col min="14" max="14" width="15.140625" style="35" customWidth="1"/>
  </cols>
  <sheetData>
    <row r="1" spans="1:16" ht="37.5" customHeight="1" x14ac:dyDescent="0.2"/>
    <row r="2" spans="1:16" ht="37.5" customHeight="1" x14ac:dyDescent="0.2"/>
    <row r="3" spans="1:16" ht="37.5" customHeight="1" x14ac:dyDescent="0.2"/>
    <row r="4" spans="1:16" ht="19.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6" ht="26.25" customHeight="1" x14ac:dyDescent="0.25">
      <c r="A5" s="61" t="s">
        <v>65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</row>
    <row r="6" spans="1:16" ht="20.25" customHeight="1" x14ac:dyDescent="0.25">
      <c r="A6" s="60" t="s">
        <v>297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</row>
    <row r="7" spans="1:16" ht="11.25" customHeight="1" x14ac:dyDescent="0.2">
      <c r="B7" s="1"/>
      <c r="C7" s="1"/>
      <c r="E7" s="5"/>
      <c r="F7" s="84"/>
      <c r="G7" s="84"/>
      <c r="H7" s="84"/>
      <c r="J7" s="84"/>
      <c r="L7" s="84"/>
      <c r="M7" s="84"/>
    </row>
    <row r="8" spans="1:16" s="9" customFormat="1" ht="18" customHeight="1" x14ac:dyDescent="0.2">
      <c r="A8" s="59" t="s">
        <v>118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</row>
    <row r="9" spans="1:16" ht="10.5" customHeight="1" thickBot="1" x14ac:dyDescent="0.25">
      <c r="B9" s="94"/>
      <c r="C9" s="94"/>
      <c r="D9" s="95"/>
      <c r="E9" s="84"/>
      <c r="F9" s="84"/>
      <c r="G9" s="84"/>
      <c r="H9" s="84"/>
      <c r="J9" s="84"/>
      <c r="L9" s="84"/>
      <c r="M9" s="84"/>
    </row>
    <row r="10" spans="1:16" s="10" customFormat="1" ht="29.25" customHeight="1" thickBot="1" x14ac:dyDescent="0.25">
      <c r="A10" s="96" t="s">
        <v>205</v>
      </c>
      <c r="B10" s="97" t="s">
        <v>52</v>
      </c>
      <c r="C10" s="97" t="s">
        <v>228</v>
      </c>
      <c r="D10" s="97" t="s">
        <v>53</v>
      </c>
      <c r="E10" s="97" t="s">
        <v>54</v>
      </c>
      <c r="F10" s="85" t="s">
        <v>190</v>
      </c>
      <c r="G10" s="85" t="s">
        <v>0</v>
      </c>
      <c r="H10" s="85" t="s">
        <v>1</v>
      </c>
      <c r="I10" s="85" t="s">
        <v>2</v>
      </c>
      <c r="J10" s="85" t="s">
        <v>3</v>
      </c>
      <c r="K10" s="85" t="s">
        <v>4</v>
      </c>
      <c r="L10" s="85" t="s">
        <v>5</v>
      </c>
      <c r="M10" s="85" t="s">
        <v>6</v>
      </c>
      <c r="N10" s="86" t="s">
        <v>189</v>
      </c>
    </row>
    <row r="11" spans="1:16" s="12" customFormat="1" ht="36" customHeight="1" x14ac:dyDescent="0.2">
      <c r="A11" s="32">
        <v>1</v>
      </c>
      <c r="B11" s="31" t="s">
        <v>15</v>
      </c>
      <c r="C11" s="31" t="s">
        <v>224</v>
      </c>
      <c r="D11" s="31" t="s">
        <v>10</v>
      </c>
      <c r="E11" s="31" t="s">
        <v>59</v>
      </c>
      <c r="F11" s="28">
        <v>30000</v>
      </c>
      <c r="G11" s="87">
        <v>0</v>
      </c>
      <c r="H11" s="28">
        <v>30000</v>
      </c>
      <c r="I11" s="28">
        <f>F11*0.0287</f>
        <v>861</v>
      </c>
      <c r="J11" s="87">
        <v>0</v>
      </c>
      <c r="K11" s="28">
        <f>F11*0.0304</f>
        <v>912</v>
      </c>
      <c r="L11" s="87">
        <v>25</v>
      </c>
      <c r="M11" s="28">
        <f>I11+J11+K11+L11</f>
        <v>1798</v>
      </c>
      <c r="N11" s="27">
        <f>H11-M11</f>
        <v>28202</v>
      </c>
    </row>
    <row r="12" spans="1:16" s="2" customFormat="1" ht="34.5" customHeight="1" x14ac:dyDescent="0.2">
      <c r="A12" s="26">
        <f>A11+1</f>
        <v>2</v>
      </c>
      <c r="B12" s="25" t="s">
        <v>48</v>
      </c>
      <c r="C12" s="25" t="s">
        <v>62</v>
      </c>
      <c r="D12" s="25" t="s">
        <v>107</v>
      </c>
      <c r="E12" s="25" t="s">
        <v>56</v>
      </c>
      <c r="F12" s="22">
        <v>110000</v>
      </c>
      <c r="G12" s="88">
        <v>0</v>
      </c>
      <c r="H12" s="22">
        <v>110000</v>
      </c>
      <c r="I12" s="22">
        <f>F12*0.0287</f>
        <v>3157</v>
      </c>
      <c r="J12" s="22">
        <v>14160.09</v>
      </c>
      <c r="K12" s="22">
        <f>F12*0.0304</f>
        <v>3344</v>
      </c>
      <c r="L12" s="22">
        <v>4202.12</v>
      </c>
      <c r="M12" s="22">
        <f>I12+J12+K12+L12</f>
        <v>24863.21</v>
      </c>
      <c r="N12" s="21">
        <f>H12-M12</f>
        <v>85136.790000000008</v>
      </c>
      <c r="O12" s="3"/>
    </row>
    <row r="13" spans="1:16" s="2" customFormat="1" ht="34.5" customHeight="1" x14ac:dyDescent="0.2">
      <c r="A13" s="26">
        <f t="shared" ref="A13:A76" si="0">A12+1</f>
        <v>3</v>
      </c>
      <c r="B13" s="25" t="s">
        <v>119</v>
      </c>
      <c r="C13" s="25" t="s">
        <v>62</v>
      </c>
      <c r="D13" s="25" t="s">
        <v>134</v>
      </c>
      <c r="E13" s="25" t="s">
        <v>57</v>
      </c>
      <c r="F13" s="22">
        <v>25000</v>
      </c>
      <c r="G13" s="88">
        <v>0</v>
      </c>
      <c r="H13" s="22">
        <v>25000</v>
      </c>
      <c r="I13" s="22">
        <f>F13*0.0287</f>
        <v>717.5</v>
      </c>
      <c r="J13" s="22">
        <v>0</v>
      </c>
      <c r="K13" s="22">
        <f t="shared" ref="K13" si="1">F13*0.0304</f>
        <v>760</v>
      </c>
      <c r="L13" s="22">
        <v>125</v>
      </c>
      <c r="M13" s="22">
        <f>I13+J13+K13+L13</f>
        <v>1602.5</v>
      </c>
      <c r="N13" s="21">
        <f>H13-M13</f>
        <v>23397.5</v>
      </c>
      <c r="O13" s="3"/>
    </row>
    <row r="14" spans="1:16" s="2" customFormat="1" ht="34.5" customHeight="1" x14ac:dyDescent="0.2">
      <c r="A14" s="26">
        <f t="shared" si="0"/>
        <v>4</v>
      </c>
      <c r="B14" s="25" t="s">
        <v>147</v>
      </c>
      <c r="C14" s="25" t="s">
        <v>61</v>
      </c>
      <c r="D14" s="25" t="s">
        <v>148</v>
      </c>
      <c r="E14" s="25" t="s">
        <v>64</v>
      </c>
      <c r="F14" s="22">
        <v>185000</v>
      </c>
      <c r="G14" s="88">
        <v>0</v>
      </c>
      <c r="H14" s="22">
        <v>185000</v>
      </c>
      <c r="I14" s="22">
        <f>F14*0.0287</f>
        <v>5309.5</v>
      </c>
      <c r="J14" s="22">
        <v>32480.86</v>
      </c>
      <c r="K14" s="22">
        <v>4098.53</v>
      </c>
      <c r="L14" s="22">
        <v>25</v>
      </c>
      <c r="M14" s="22">
        <f>I14+J14+K14+L14</f>
        <v>41913.89</v>
      </c>
      <c r="N14" s="21">
        <f>H14-M14</f>
        <v>143086.10999999999</v>
      </c>
      <c r="O14" s="3"/>
    </row>
    <row r="15" spans="1:16" s="2" customFormat="1" ht="34.5" customHeight="1" x14ac:dyDescent="0.2">
      <c r="A15" s="26">
        <f t="shared" si="0"/>
        <v>5</v>
      </c>
      <c r="B15" s="25" t="s">
        <v>186</v>
      </c>
      <c r="C15" s="25" t="s">
        <v>61</v>
      </c>
      <c r="D15" s="25" t="s">
        <v>17</v>
      </c>
      <c r="E15" s="25" t="s">
        <v>69</v>
      </c>
      <c r="F15" s="22">
        <v>45000</v>
      </c>
      <c r="G15" s="88">
        <v>0</v>
      </c>
      <c r="H15" s="22">
        <v>45000</v>
      </c>
      <c r="I15" s="22">
        <f>F15*0.0287</f>
        <v>1291.5</v>
      </c>
      <c r="J15" s="22">
        <v>0</v>
      </c>
      <c r="K15" s="22">
        <f>F15*0.0304</f>
        <v>1368</v>
      </c>
      <c r="L15" s="22">
        <v>2375</v>
      </c>
      <c r="M15" s="22">
        <f>I15+J15+K15+L15</f>
        <v>5034.5</v>
      </c>
      <c r="N15" s="21">
        <f>H15-M15</f>
        <v>39965.5</v>
      </c>
      <c r="O15" s="3"/>
    </row>
    <row r="16" spans="1:16" s="2" customFormat="1" ht="34.5" customHeight="1" x14ac:dyDescent="0.2">
      <c r="A16" s="26">
        <f t="shared" si="0"/>
        <v>6</v>
      </c>
      <c r="B16" s="25" t="s">
        <v>153</v>
      </c>
      <c r="C16" s="25" t="s">
        <v>62</v>
      </c>
      <c r="D16" s="25" t="s">
        <v>158</v>
      </c>
      <c r="E16" s="25" t="s">
        <v>69</v>
      </c>
      <c r="F16" s="22">
        <v>75000</v>
      </c>
      <c r="G16" s="88">
        <v>0</v>
      </c>
      <c r="H16" s="22">
        <v>75000</v>
      </c>
      <c r="I16" s="22">
        <f>F16*0.0287</f>
        <v>2152.5</v>
      </c>
      <c r="J16" s="22">
        <v>6309.38</v>
      </c>
      <c r="K16" s="22">
        <f t="shared" ref="K16" si="2">F16*0.0304</f>
        <v>2280</v>
      </c>
      <c r="L16" s="22">
        <v>25</v>
      </c>
      <c r="M16" s="22">
        <f>I16+J16+K16+L16</f>
        <v>10766.880000000001</v>
      </c>
      <c r="N16" s="21">
        <f>H16-M16</f>
        <v>64233.119999999995</v>
      </c>
      <c r="O16" s="3"/>
    </row>
    <row r="17" spans="1:15" s="2" customFormat="1" ht="34.5" customHeight="1" x14ac:dyDescent="0.2">
      <c r="A17" s="26">
        <f t="shared" si="0"/>
        <v>7</v>
      </c>
      <c r="B17" s="25" t="s">
        <v>151</v>
      </c>
      <c r="C17" s="25" t="s">
        <v>62</v>
      </c>
      <c r="D17" s="25" t="s">
        <v>260</v>
      </c>
      <c r="E17" s="25" t="s">
        <v>69</v>
      </c>
      <c r="F17" s="22">
        <v>150000</v>
      </c>
      <c r="G17" s="88">
        <v>0</v>
      </c>
      <c r="H17" s="22">
        <v>150000</v>
      </c>
      <c r="I17" s="22">
        <f>F17*0.0287</f>
        <v>4305</v>
      </c>
      <c r="J17" s="22">
        <v>0</v>
      </c>
      <c r="K17" s="22">
        <v>4098.53</v>
      </c>
      <c r="L17" s="22">
        <v>1215.1199999999999</v>
      </c>
      <c r="M17" s="22">
        <f>I17+J17+K17+L17</f>
        <v>9618.6499999999978</v>
      </c>
      <c r="N17" s="21">
        <f>H17-M17</f>
        <v>140381.35</v>
      </c>
      <c r="O17" s="3"/>
    </row>
    <row r="18" spans="1:15" s="2" customFormat="1" ht="34.5" customHeight="1" x14ac:dyDescent="0.2">
      <c r="A18" s="26">
        <f t="shared" si="0"/>
        <v>8</v>
      </c>
      <c r="B18" s="25" t="s">
        <v>154</v>
      </c>
      <c r="C18" s="25" t="s">
        <v>62</v>
      </c>
      <c r="D18" s="25" t="s">
        <v>155</v>
      </c>
      <c r="E18" s="25" t="s">
        <v>69</v>
      </c>
      <c r="F18" s="22">
        <v>60000</v>
      </c>
      <c r="G18" s="88">
        <v>0</v>
      </c>
      <c r="H18" s="22">
        <v>60000</v>
      </c>
      <c r="I18" s="22">
        <f>F18*0.0287</f>
        <v>1722</v>
      </c>
      <c r="J18" s="22">
        <v>0</v>
      </c>
      <c r="K18" s="22">
        <f>F18*0.0304</f>
        <v>1824</v>
      </c>
      <c r="L18" s="22">
        <v>25</v>
      </c>
      <c r="M18" s="22">
        <f>I18+J18+K18+L18</f>
        <v>3571</v>
      </c>
      <c r="N18" s="21">
        <f>H18-M18</f>
        <v>56429</v>
      </c>
      <c r="O18" s="3"/>
    </row>
    <row r="19" spans="1:15" s="2" customFormat="1" ht="34.5" customHeight="1" x14ac:dyDescent="0.2">
      <c r="A19" s="26">
        <f t="shared" si="0"/>
        <v>9</v>
      </c>
      <c r="B19" s="25" t="s">
        <v>157</v>
      </c>
      <c r="C19" s="25" t="s">
        <v>61</v>
      </c>
      <c r="D19" s="25" t="s">
        <v>259</v>
      </c>
      <c r="E19" s="25" t="s">
        <v>69</v>
      </c>
      <c r="F19" s="22">
        <v>70000</v>
      </c>
      <c r="G19" s="88">
        <v>0</v>
      </c>
      <c r="H19" s="22">
        <v>70000</v>
      </c>
      <c r="I19" s="22">
        <f>F19*0.0287</f>
        <v>2009</v>
      </c>
      <c r="J19" s="22">
        <v>0</v>
      </c>
      <c r="K19" s="22">
        <f>F19*0.0304</f>
        <v>2128</v>
      </c>
      <c r="L19" s="22">
        <v>25</v>
      </c>
      <c r="M19" s="22">
        <f>I19+J19+K19+L19</f>
        <v>4162</v>
      </c>
      <c r="N19" s="21">
        <f>H19-M19</f>
        <v>65838</v>
      </c>
      <c r="O19" s="3"/>
    </row>
    <row r="20" spans="1:15" s="2" customFormat="1" ht="34.5" customHeight="1" x14ac:dyDescent="0.2">
      <c r="A20" s="26">
        <f t="shared" si="0"/>
        <v>10</v>
      </c>
      <c r="B20" s="25" t="s">
        <v>202</v>
      </c>
      <c r="C20" s="25" t="s">
        <v>62</v>
      </c>
      <c r="D20" s="25" t="s">
        <v>18</v>
      </c>
      <c r="E20" s="25" t="s">
        <v>59</v>
      </c>
      <c r="F20" s="22">
        <v>16500</v>
      </c>
      <c r="G20" s="88">
        <v>0</v>
      </c>
      <c r="H20" s="22">
        <v>16500</v>
      </c>
      <c r="I20" s="22">
        <f>F20*0.0287</f>
        <v>473.55</v>
      </c>
      <c r="J20" s="88">
        <v>0</v>
      </c>
      <c r="K20" s="22">
        <f>F20*0.0304</f>
        <v>501.6</v>
      </c>
      <c r="L20" s="22">
        <v>1215.1199999999999</v>
      </c>
      <c r="M20" s="22">
        <f>I20+J20+K20+L20</f>
        <v>2190.27</v>
      </c>
      <c r="N20" s="21">
        <f>H20-M20</f>
        <v>14309.73</v>
      </c>
      <c r="O20" s="3"/>
    </row>
    <row r="21" spans="1:15" s="2" customFormat="1" ht="34.5" customHeight="1" x14ac:dyDescent="0.2">
      <c r="A21" s="26">
        <f t="shared" si="0"/>
        <v>11</v>
      </c>
      <c r="B21" s="25" t="s">
        <v>262</v>
      </c>
      <c r="C21" s="25" t="s">
        <v>62</v>
      </c>
      <c r="D21" s="25" t="s">
        <v>230</v>
      </c>
      <c r="E21" s="25" t="s">
        <v>59</v>
      </c>
      <c r="F21" s="22">
        <v>20000</v>
      </c>
      <c r="G21" s="88">
        <v>0</v>
      </c>
      <c r="H21" s="22">
        <v>20000</v>
      </c>
      <c r="I21" s="22">
        <f>F21*0.0287</f>
        <v>574</v>
      </c>
      <c r="J21" s="88">
        <v>0</v>
      </c>
      <c r="K21" s="22">
        <f>F21*0.0304</f>
        <v>608</v>
      </c>
      <c r="L21" s="88">
        <v>25</v>
      </c>
      <c r="M21" s="22">
        <f>I21+J21+K21+L21</f>
        <v>1207</v>
      </c>
      <c r="N21" s="21">
        <f>H21-M21</f>
        <v>18793</v>
      </c>
      <c r="O21" s="3"/>
    </row>
    <row r="22" spans="1:15" s="2" customFormat="1" ht="34.5" customHeight="1" x14ac:dyDescent="0.2">
      <c r="A22" s="26">
        <f t="shared" si="0"/>
        <v>12</v>
      </c>
      <c r="B22" s="25" t="s">
        <v>247</v>
      </c>
      <c r="C22" s="25" t="s">
        <v>62</v>
      </c>
      <c r="D22" s="25" t="s">
        <v>277</v>
      </c>
      <c r="E22" s="25" t="s">
        <v>69</v>
      </c>
      <c r="F22" s="22">
        <v>165000</v>
      </c>
      <c r="G22" s="88">
        <v>0</v>
      </c>
      <c r="H22" s="22">
        <v>165000</v>
      </c>
      <c r="I22" s="22">
        <f>F22*0.0287</f>
        <v>4735.5</v>
      </c>
      <c r="J22" s="22">
        <v>27624.36</v>
      </c>
      <c r="K22" s="22">
        <v>4098.53</v>
      </c>
      <c r="L22" s="88">
        <v>25</v>
      </c>
      <c r="M22" s="22">
        <f>I22+J22+K22+L22</f>
        <v>36483.39</v>
      </c>
      <c r="N22" s="21">
        <f>H22-M22</f>
        <v>128516.61</v>
      </c>
      <c r="O22" s="3"/>
    </row>
    <row r="23" spans="1:15" s="2" customFormat="1" ht="34.5" customHeight="1" x14ac:dyDescent="0.2">
      <c r="A23" s="26">
        <f t="shared" si="0"/>
        <v>13</v>
      </c>
      <c r="B23" s="25" t="s">
        <v>288</v>
      </c>
      <c r="C23" s="25" t="s">
        <v>62</v>
      </c>
      <c r="D23" s="25" t="s">
        <v>132</v>
      </c>
      <c r="E23" s="25" t="s">
        <v>69</v>
      </c>
      <c r="F23" s="22">
        <v>45000</v>
      </c>
      <c r="G23" s="88">
        <v>0</v>
      </c>
      <c r="H23" s="22">
        <v>45000</v>
      </c>
      <c r="I23" s="22">
        <f>F23*0.0287</f>
        <v>1291.5</v>
      </c>
      <c r="J23" s="22">
        <v>1148.33</v>
      </c>
      <c r="K23" s="22">
        <f>F23*0.0304</f>
        <v>1368</v>
      </c>
      <c r="L23" s="22">
        <v>25</v>
      </c>
      <c r="M23" s="22">
        <f>I23+J23+K23+L23</f>
        <v>3832.83</v>
      </c>
      <c r="N23" s="21">
        <f>H23-M23</f>
        <v>41167.17</v>
      </c>
      <c r="O23" s="3"/>
    </row>
    <row r="24" spans="1:15" s="12" customFormat="1" ht="36" customHeight="1" x14ac:dyDescent="0.2">
      <c r="A24" s="26">
        <f t="shared" si="0"/>
        <v>14</v>
      </c>
      <c r="B24" s="25" t="s">
        <v>20</v>
      </c>
      <c r="C24" s="25" t="s">
        <v>80</v>
      </c>
      <c r="D24" s="25" t="s">
        <v>81</v>
      </c>
      <c r="E24" s="25" t="s">
        <v>56</v>
      </c>
      <c r="F24" s="22">
        <v>150000</v>
      </c>
      <c r="G24" s="88">
        <v>0</v>
      </c>
      <c r="H24" s="22">
        <v>150000</v>
      </c>
      <c r="I24" s="22">
        <f>F24*0.0287</f>
        <v>4305</v>
      </c>
      <c r="J24" s="22">
        <v>23089.4</v>
      </c>
      <c r="K24" s="22">
        <v>4098.53</v>
      </c>
      <c r="L24" s="22">
        <v>3695.36</v>
      </c>
      <c r="M24" s="22">
        <f>I24+J24+K24+L24</f>
        <v>35188.29</v>
      </c>
      <c r="N24" s="21">
        <f>H24-M24</f>
        <v>114811.70999999999</v>
      </c>
    </row>
    <row r="25" spans="1:15" s="12" customFormat="1" ht="36" customHeight="1" x14ac:dyDescent="0.2">
      <c r="A25" s="26">
        <f t="shared" si="0"/>
        <v>15</v>
      </c>
      <c r="B25" s="25" t="s">
        <v>22</v>
      </c>
      <c r="C25" s="25" t="s">
        <v>80</v>
      </c>
      <c r="D25" s="25" t="s">
        <v>10</v>
      </c>
      <c r="E25" s="25" t="s">
        <v>59</v>
      </c>
      <c r="F25" s="22">
        <v>22000</v>
      </c>
      <c r="G25" s="88">
        <v>0</v>
      </c>
      <c r="H25" s="22">
        <v>22000</v>
      </c>
      <c r="I25" s="22">
        <f>F25*0.0287</f>
        <v>631.4</v>
      </c>
      <c r="J25" s="88">
        <v>0</v>
      </c>
      <c r="K25" s="22">
        <f>F25*0.0304</f>
        <v>668.8</v>
      </c>
      <c r="L25" s="88">
        <v>125</v>
      </c>
      <c r="M25" s="22">
        <f>I25+J25+K25+L25</f>
        <v>1425.1999999999998</v>
      </c>
      <c r="N25" s="21">
        <f>H25-M25</f>
        <v>20574.8</v>
      </c>
    </row>
    <row r="26" spans="1:15" s="12" customFormat="1" ht="30" customHeight="1" x14ac:dyDescent="0.2">
      <c r="A26" s="26">
        <f t="shared" si="0"/>
        <v>16</v>
      </c>
      <c r="B26" s="25" t="s">
        <v>110</v>
      </c>
      <c r="C26" s="25" t="s">
        <v>80</v>
      </c>
      <c r="D26" s="25" t="s">
        <v>23</v>
      </c>
      <c r="E26" s="25" t="s">
        <v>57</v>
      </c>
      <c r="F26" s="22">
        <v>75000</v>
      </c>
      <c r="G26" s="88">
        <v>0</v>
      </c>
      <c r="H26" s="22">
        <v>75000</v>
      </c>
      <c r="I26" s="22">
        <f>F26*0.0287</f>
        <v>2152.5</v>
      </c>
      <c r="J26" s="22">
        <v>6309.38</v>
      </c>
      <c r="K26" s="22">
        <f>F26*0.0304</f>
        <v>2280</v>
      </c>
      <c r="L26" s="88">
        <v>125</v>
      </c>
      <c r="M26" s="22">
        <f>I26+J26+K26+L26</f>
        <v>10866.880000000001</v>
      </c>
      <c r="N26" s="21">
        <f>H26-M26</f>
        <v>64133.119999999995</v>
      </c>
    </row>
    <row r="27" spans="1:15" s="12" customFormat="1" ht="36" customHeight="1" x14ac:dyDescent="0.2">
      <c r="A27" s="26">
        <f t="shared" si="0"/>
        <v>17</v>
      </c>
      <c r="B27" s="25" t="s">
        <v>145</v>
      </c>
      <c r="C27" s="25" t="s">
        <v>80</v>
      </c>
      <c r="D27" s="25" t="s">
        <v>14</v>
      </c>
      <c r="E27" s="25" t="s">
        <v>57</v>
      </c>
      <c r="F27" s="22">
        <v>30000</v>
      </c>
      <c r="G27" s="88">
        <v>0</v>
      </c>
      <c r="H27" s="22">
        <v>30000</v>
      </c>
      <c r="I27" s="22">
        <f>F27*0.0287</f>
        <v>861</v>
      </c>
      <c r="J27" s="22">
        <v>0</v>
      </c>
      <c r="K27" s="22">
        <f>F27*0.0304</f>
        <v>912</v>
      </c>
      <c r="L27" s="22">
        <v>125</v>
      </c>
      <c r="M27" s="22">
        <f>I27+J27+K27+L27</f>
        <v>1898</v>
      </c>
      <c r="N27" s="21">
        <f>H27-M27</f>
        <v>28102</v>
      </c>
    </row>
    <row r="28" spans="1:15" s="12" customFormat="1" ht="36" customHeight="1" x14ac:dyDescent="0.2">
      <c r="A28" s="26">
        <f t="shared" si="0"/>
        <v>18</v>
      </c>
      <c r="B28" s="25" t="s">
        <v>141</v>
      </c>
      <c r="C28" s="25" t="s">
        <v>80</v>
      </c>
      <c r="D28" s="25" t="s">
        <v>14</v>
      </c>
      <c r="E28" s="25" t="s">
        <v>57</v>
      </c>
      <c r="F28" s="22">
        <v>35000</v>
      </c>
      <c r="G28" s="88">
        <v>0</v>
      </c>
      <c r="H28" s="22">
        <v>35000</v>
      </c>
      <c r="I28" s="22">
        <f>F28*0.0287</f>
        <v>1004.5</v>
      </c>
      <c r="J28" s="22">
        <v>0</v>
      </c>
      <c r="K28" s="22">
        <f>F28*0.0304</f>
        <v>1064</v>
      </c>
      <c r="L28" s="22">
        <v>125</v>
      </c>
      <c r="M28" s="22">
        <f>I28+J28+K28+L28</f>
        <v>2193.5</v>
      </c>
      <c r="N28" s="21">
        <f>H28-M28</f>
        <v>32806.5</v>
      </c>
    </row>
    <row r="29" spans="1:15" s="12" customFormat="1" ht="36" customHeight="1" x14ac:dyDescent="0.2">
      <c r="A29" s="26">
        <f t="shared" si="0"/>
        <v>19</v>
      </c>
      <c r="B29" s="25" t="s">
        <v>16</v>
      </c>
      <c r="C29" s="25" t="s">
        <v>80</v>
      </c>
      <c r="D29" s="25" t="s">
        <v>17</v>
      </c>
      <c r="E29" s="25" t="s">
        <v>56</v>
      </c>
      <c r="F29" s="22">
        <v>45000</v>
      </c>
      <c r="G29" s="88">
        <v>0</v>
      </c>
      <c r="H29" s="22">
        <v>45000</v>
      </c>
      <c r="I29" s="22">
        <f>F29*0.0287</f>
        <v>1291.5</v>
      </c>
      <c r="J29" s="22">
        <v>0</v>
      </c>
      <c r="K29" s="22">
        <f>F29*0.0304</f>
        <v>1368</v>
      </c>
      <c r="L29" s="88">
        <v>125</v>
      </c>
      <c r="M29" s="22">
        <f>I29+J29+K29+L29</f>
        <v>2784.5</v>
      </c>
      <c r="N29" s="21">
        <f>H29-M29</f>
        <v>42215.5</v>
      </c>
    </row>
    <row r="30" spans="1:15" s="12" customFormat="1" ht="36" customHeight="1" x14ac:dyDescent="0.2">
      <c r="A30" s="26">
        <f t="shared" si="0"/>
        <v>20</v>
      </c>
      <c r="B30" s="25" t="s">
        <v>19</v>
      </c>
      <c r="C30" s="25" t="s">
        <v>80</v>
      </c>
      <c r="D30" s="25" t="s">
        <v>18</v>
      </c>
      <c r="E30" s="25" t="s">
        <v>59</v>
      </c>
      <c r="F30" s="22">
        <v>16500</v>
      </c>
      <c r="G30" s="88">
        <v>0</v>
      </c>
      <c r="H30" s="22">
        <v>16500</v>
      </c>
      <c r="I30" s="22">
        <f>F30*0.0287</f>
        <v>473.55</v>
      </c>
      <c r="J30" s="88">
        <v>0</v>
      </c>
      <c r="K30" s="22">
        <f>F30*0.0304</f>
        <v>501.6</v>
      </c>
      <c r="L30" s="88">
        <v>125</v>
      </c>
      <c r="M30" s="22">
        <f>I30+J30+K30+L30</f>
        <v>1100.1500000000001</v>
      </c>
      <c r="N30" s="21">
        <f>H30-M30</f>
        <v>15399.85</v>
      </c>
    </row>
    <row r="31" spans="1:15" s="12" customFormat="1" ht="36" customHeight="1" x14ac:dyDescent="0.2">
      <c r="A31" s="26">
        <f t="shared" si="0"/>
        <v>21</v>
      </c>
      <c r="B31" s="25" t="s">
        <v>252</v>
      </c>
      <c r="C31" s="25" t="s">
        <v>254</v>
      </c>
      <c r="D31" s="25" t="s">
        <v>14</v>
      </c>
      <c r="E31" s="25" t="s">
        <v>57</v>
      </c>
      <c r="F31" s="22">
        <v>35000</v>
      </c>
      <c r="G31" s="88">
        <v>0</v>
      </c>
      <c r="H31" s="22">
        <v>35000</v>
      </c>
      <c r="I31" s="22">
        <f>F31*0.0287</f>
        <v>1004.5</v>
      </c>
      <c r="J31" s="88">
        <v>0</v>
      </c>
      <c r="K31" s="22">
        <f>F31*0.0304</f>
        <v>1064</v>
      </c>
      <c r="L31" s="88">
        <v>25</v>
      </c>
      <c r="M31" s="22">
        <f>I31+J31+K31+L31</f>
        <v>2093.5</v>
      </c>
      <c r="N31" s="21">
        <f>H31-M31</f>
        <v>32906.5</v>
      </c>
    </row>
    <row r="32" spans="1:15" s="12" customFormat="1" ht="36" customHeight="1" x14ac:dyDescent="0.2">
      <c r="A32" s="26">
        <f t="shared" si="0"/>
        <v>22</v>
      </c>
      <c r="B32" s="25" t="s">
        <v>253</v>
      </c>
      <c r="C32" s="25" t="s">
        <v>254</v>
      </c>
      <c r="D32" s="25" t="s">
        <v>14</v>
      </c>
      <c r="E32" s="25" t="s">
        <v>57</v>
      </c>
      <c r="F32" s="22">
        <v>30000</v>
      </c>
      <c r="G32" s="88">
        <v>0</v>
      </c>
      <c r="H32" s="22">
        <v>30000</v>
      </c>
      <c r="I32" s="22">
        <f>F32*0.0287</f>
        <v>861</v>
      </c>
      <c r="J32" s="88">
        <v>0</v>
      </c>
      <c r="K32" s="22">
        <f>F32*0.0304</f>
        <v>912</v>
      </c>
      <c r="L32" s="88">
        <v>25</v>
      </c>
      <c r="M32" s="22">
        <f>I32+J32+K32+L32</f>
        <v>1798</v>
      </c>
      <c r="N32" s="21">
        <f>H32-M32</f>
        <v>28202</v>
      </c>
    </row>
    <row r="33" spans="1:15" s="12" customFormat="1" ht="36" customHeight="1" x14ac:dyDescent="0.2">
      <c r="A33" s="26">
        <f t="shared" si="0"/>
        <v>23</v>
      </c>
      <c r="B33" s="25" t="s">
        <v>275</v>
      </c>
      <c r="C33" s="25" t="s">
        <v>254</v>
      </c>
      <c r="D33" s="25" t="s">
        <v>39</v>
      </c>
      <c r="E33" s="25" t="s">
        <v>57</v>
      </c>
      <c r="F33" s="22">
        <v>70000</v>
      </c>
      <c r="G33" s="88">
        <v>0</v>
      </c>
      <c r="H33" s="22">
        <v>70000</v>
      </c>
      <c r="I33" s="22">
        <f>F33*0.0287</f>
        <v>2009</v>
      </c>
      <c r="J33" s="22">
        <v>5368.48</v>
      </c>
      <c r="K33" s="22">
        <f>F33*0.0304</f>
        <v>2128</v>
      </c>
      <c r="L33" s="22">
        <v>25</v>
      </c>
      <c r="M33" s="22">
        <f>I33+J33+K33+L33</f>
        <v>9530.48</v>
      </c>
      <c r="N33" s="21">
        <f>H33-M33</f>
        <v>60469.520000000004</v>
      </c>
    </row>
    <row r="34" spans="1:15" s="12" customFormat="1" ht="36" customHeight="1" x14ac:dyDescent="0.2">
      <c r="A34" s="26">
        <f t="shared" si="0"/>
        <v>24</v>
      </c>
      <c r="B34" s="25" t="s">
        <v>112</v>
      </c>
      <c r="C34" s="25" t="s">
        <v>243</v>
      </c>
      <c r="D34" s="25" t="s">
        <v>32</v>
      </c>
      <c r="E34" s="25" t="s">
        <v>56</v>
      </c>
      <c r="F34" s="22">
        <v>125000</v>
      </c>
      <c r="G34" s="88">
        <v>0</v>
      </c>
      <c r="H34" s="22">
        <v>125000</v>
      </c>
      <c r="I34" s="22">
        <f>F34*0.0287</f>
        <v>3587.5</v>
      </c>
      <c r="J34" s="22">
        <v>17985.990000000002</v>
      </c>
      <c r="K34" s="22">
        <f>F34*0.0304</f>
        <v>3800</v>
      </c>
      <c r="L34" s="88">
        <v>25</v>
      </c>
      <c r="M34" s="22">
        <f>I34+J34+K34+L34</f>
        <v>25398.49</v>
      </c>
      <c r="N34" s="21">
        <f>H34-M34</f>
        <v>99601.51</v>
      </c>
    </row>
    <row r="35" spans="1:15" s="12" customFormat="1" ht="36" customHeight="1" x14ac:dyDescent="0.2">
      <c r="A35" s="26">
        <f t="shared" si="0"/>
        <v>25</v>
      </c>
      <c r="B35" s="25" t="s">
        <v>28</v>
      </c>
      <c r="C35" s="25" t="s">
        <v>243</v>
      </c>
      <c r="D35" s="25" t="s">
        <v>68</v>
      </c>
      <c r="E35" s="25" t="s">
        <v>57</v>
      </c>
      <c r="F35" s="22">
        <v>70000</v>
      </c>
      <c r="G35" s="88">
        <v>0</v>
      </c>
      <c r="H35" s="22">
        <v>70000</v>
      </c>
      <c r="I35" s="22">
        <f>F35*0.0287</f>
        <v>2009</v>
      </c>
      <c r="J35" s="22">
        <v>5368.48</v>
      </c>
      <c r="K35" s="22">
        <f>F35*0.0304</f>
        <v>2128</v>
      </c>
      <c r="L35" s="88">
        <v>125</v>
      </c>
      <c r="M35" s="22">
        <f>I35+J35+K35+L35</f>
        <v>9630.48</v>
      </c>
      <c r="N35" s="21">
        <f>H35-M35</f>
        <v>60369.520000000004</v>
      </c>
    </row>
    <row r="36" spans="1:15" s="12" customFormat="1" ht="36" customHeight="1" x14ac:dyDescent="0.2">
      <c r="A36" s="26">
        <f t="shared" si="0"/>
        <v>26</v>
      </c>
      <c r="B36" s="25" t="s">
        <v>185</v>
      </c>
      <c r="C36" s="25" t="s">
        <v>243</v>
      </c>
      <c r="D36" s="25" t="s">
        <v>14</v>
      </c>
      <c r="E36" s="25" t="s">
        <v>57</v>
      </c>
      <c r="F36" s="22">
        <v>35000</v>
      </c>
      <c r="G36" s="88">
        <v>0</v>
      </c>
      <c r="H36" s="22">
        <v>35000</v>
      </c>
      <c r="I36" s="22">
        <f>F36*0.0287</f>
        <v>1004.5</v>
      </c>
      <c r="J36" s="22">
        <v>0</v>
      </c>
      <c r="K36" s="22">
        <f>F36*0.0304</f>
        <v>1064</v>
      </c>
      <c r="L36" s="88">
        <v>125</v>
      </c>
      <c r="M36" s="22">
        <f>I36+J36+K36+L36</f>
        <v>2193.5</v>
      </c>
      <c r="N36" s="21">
        <f>H36-M36</f>
        <v>32806.5</v>
      </c>
    </row>
    <row r="37" spans="1:15" s="12" customFormat="1" ht="36" customHeight="1" x14ac:dyDescent="0.2">
      <c r="A37" s="26">
        <f t="shared" si="0"/>
        <v>27</v>
      </c>
      <c r="B37" s="25" t="s">
        <v>26</v>
      </c>
      <c r="C37" s="25" t="s">
        <v>243</v>
      </c>
      <c r="D37" s="25" t="s">
        <v>14</v>
      </c>
      <c r="E37" s="25" t="s">
        <v>57</v>
      </c>
      <c r="F37" s="22">
        <v>35000</v>
      </c>
      <c r="G37" s="88">
        <v>0</v>
      </c>
      <c r="H37" s="22">
        <v>35000</v>
      </c>
      <c r="I37" s="22">
        <f>F37*0.0287</f>
        <v>1004.5</v>
      </c>
      <c r="J37" s="22">
        <v>0</v>
      </c>
      <c r="K37" s="22">
        <f>F37*0.0304</f>
        <v>1064</v>
      </c>
      <c r="L37" s="88">
        <v>125</v>
      </c>
      <c r="M37" s="22">
        <f>I37+J37+K37+L37</f>
        <v>2193.5</v>
      </c>
      <c r="N37" s="21">
        <f>H37-M37</f>
        <v>32806.5</v>
      </c>
    </row>
    <row r="38" spans="1:15" s="12" customFormat="1" ht="36" customHeight="1" x14ac:dyDescent="0.2">
      <c r="A38" s="26">
        <f t="shared" si="0"/>
        <v>28</v>
      </c>
      <c r="B38" s="25" t="s">
        <v>31</v>
      </c>
      <c r="C38" s="25" t="s">
        <v>243</v>
      </c>
      <c r="D38" s="25" t="s">
        <v>32</v>
      </c>
      <c r="E38" s="25" t="s">
        <v>57</v>
      </c>
      <c r="F38" s="22">
        <v>60000</v>
      </c>
      <c r="G38" s="88">
        <v>0</v>
      </c>
      <c r="H38" s="22">
        <v>60000</v>
      </c>
      <c r="I38" s="22">
        <f>F38*0.0287</f>
        <v>1722</v>
      </c>
      <c r="J38" s="22">
        <v>2553.7800000000002</v>
      </c>
      <c r="K38" s="22">
        <f>F38*0.0304</f>
        <v>1824</v>
      </c>
      <c r="L38" s="88">
        <v>125</v>
      </c>
      <c r="M38" s="22">
        <f>I38+J38+K38+L38</f>
        <v>6224.7800000000007</v>
      </c>
      <c r="N38" s="21">
        <f>H38-M38</f>
        <v>53775.22</v>
      </c>
    </row>
    <row r="39" spans="1:15" s="2" customFormat="1" ht="34.5" customHeight="1" x14ac:dyDescent="0.2">
      <c r="A39" s="26">
        <f t="shared" si="0"/>
        <v>29</v>
      </c>
      <c r="B39" s="25" t="s">
        <v>139</v>
      </c>
      <c r="C39" s="25" t="s">
        <v>279</v>
      </c>
      <c r="D39" s="25" t="s">
        <v>140</v>
      </c>
      <c r="E39" s="25" t="s">
        <v>57</v>
      </c>
      <c r="F39" s="22">
        <v>65000</v>
      </c>
      <c r="G39" s="88">
        <v>0</v>
      </c>
      <c r="H39" s="22">
        <v>65000</v>
      </c>
      <c r="I39" s="22">
        <f>F39*0.0287</f>
        <v>1865.5</v>
      </c>
      <c r="J39" s="22">
        <v>4427.58</v>
      </c>
      <c r="K39" s="22">
        <f>F39*0.0304</f>
        <v>1976</v>
      </c>
      <c r="L39" s="22">
        <v>394</v>
      </c>
      <c r="M39" s="22">
        <f t="shared" ref="M39" si="3">I39+J39+K39+L39</f>
        <v>8663.08</v>
      </c>
      <c r="N39" s="21">
        <f>H39-M39</f>
        <v>56336.92</v>
      </c>
      <c r="O39" s="3"/>
    </row>
    <row r="40" spans="1:15" s="12" customFormat="1" ht="36" customHeight="1" x14ac:dyDescent="0.2">
      <c r="A40" s="26">
        <f t="shared" si="0"/>
        <v>30</v>
      </c>
      <c r="B40" s="25" t="s">
        <v>63</v>
      </c>
      <c r="C40" s="25" t="s">
        <v>245</v>
      </c>
      <c r="D40" s="25" t="s">
        <v>138</v>
      </c>
      <c r="E40" s="25" t="s">
        <v>57</v>
      </c>
      <c r="F40" s="22">
        <v>45000</v>
      </c>
      <c r="G40" s="88">
        <v>0</v>
      </c>
      <c r="H40" s="22">
        <v>45000</v>
      </c>
      <c r="I40" s="22">
        <f>F40*0.0287</f>
        <v>1291.5</v>
      </c>
      <c r="J40" s="22">
        <v>969.81</v>
      </c>
      <c r="K40" s="22">
        <f>F40*0.0304</f>
        <v>1368</v>
      </c>
      <c r="L40" s="22">
        <v>1315.12</v>
      </c>
      <c r="M40" s="22">
        <f>I40+J40+K40+L40</f>
        <v>4944.43</v>
      </c>
      <c r="N40" s="21">
        <f>H40-M40</f>
        <v>40055.57</v>
      </c>
    </row>
    <row r="41" spans="1:15" s="12" customFormat="1" ht="36" customHeight="1" x14ac:dyDescent="0.2">
      <c r="A41" s="26">
        <f t="shared" si="0"/>
        <v>31</v>
      </c>
      <c r="B41" s="25" t="s">
        <v>29</v>
      </c>
      <c r="C41" s="25" t="s">
        <v>245</v>
      </c>
      <c r="D41" s="25" t="s">
        <v>8</v>
      </c>
      <c r="E41" s="25" t="s">
        <v>56</v>
      </c>
      <c r="F41" s="22">
        <v>45000</v>
      </c>
      <c r="G41" s="88">
        <v>0</v>
      </c>
      <c r="H41" s="22">
        <v>45000</v>
      </c>
      <c r="I41" s="22">
        <f>F41*0.0287</f>
        <v>1291.5</v>
      </c>
      <c r="J41" s="22">
        <v>0</v>
      </c>
      <c r="K41" s="22">
        <f>F41*0.0304</f>
        <v>1368</v>
      </c>
      <c r="L41" s="88">
        <v>125</v>
      </c>
      <c r="M41" s="22">
        <f>I41+J41+K41+L41</f>
        <v>2784.5</v>
      </c>
      <c r="N41" s="21">
        <f>H41-M41</f>
        <v>42215.5</v>
      </c>
    </row>
    <row r="42" spans="1:15" s="12" customFormat="1" ht="36" customHeight="1" x14ac:dyDescent="0.2">
      <c r="A42" s="26">
        <f t="shared" si="0"/>
        <v>32</v>
      </c>
      <c r="B42" s="25" t="s">
        <v>9</v>
      </c>
      <c r="C42" s="25" t="s">
        <v>245</v>
      </c>
      <c r="D42" s="25" t="s">
        <v>138</v>
      </c>
      <c r="E42" s="25" t="s">
        <v>56</v>
      </c>
      <c r="F42" s="22">
        <v>45000</v>
      </c>
      <c r="G42" s="88">
        <v>0</v>
      </c>
      <c r="H42" s="22">
        <v>45000</v>
      </c>
      <c r="I42" s="22">
        <f>F42*0.0287</f>
        <v>1291.5</v>
      </c>
      <c r="J42" s="22">
        <v>0</v>
      </c>
      <c r="K42" s="22">
        <f>F42*0.0304</f>
        <v>1368</v>
      </c>
      <c r="L42" s="22">
        <v>1315.12</v>
      </c>
      <c r="M42" s="22">
        <f>I42+J42+K42+L42</f>
        <v>3974.62</v>
      </c>
      <c r="N42" s="21">
        <f>H42-M42</f>
        <v>41025.379999999997</v>
      </c>
    </row>
    <row r="43" spans="1:15" s="12" customFormat="1" ht="36" customHeight="1" x14ac:dyDescent="0.2">
      <c r="A43" s="26">
        <f t="shared" si="0"/>
        <v>33</v>
      </c>
      <c r="B43" s="25" t="s">
        <v>83</v>
      </c>
      <c r="C43" s="25" t="s">
        <v>245</v>
      </c>
      <c r="D43" s="25" t="s">
        <v>8</v>
      </c>
      <c r="E43" s="25" t="s">
        <v>56</v>
      </c>
      <c r="F43" s="22">
        <v>80000</v>
      </c>
      <c r="G43" s="88">
        <v>0</v>
      </c>
      <c r="H43" s="22">
        <v>80000</v>
      </c>
      <c r="I43" s="22">
        <f>F43*0.0287</f>
        <v>2296</v>
      </c>
      <c r="J43" s="22">
        <v>7400.87</v>
      </c>
      <c r="K43" s="22">
        <f>F43*0.0304</f>
        <v>2432</v>
      </c>
      <c r="L43" s="88">
        <v>25</v>
      </c>
      <c r="M43" s="22">
        <f>I43+J43+K43+L43</f>
        <v>12153.869999999999</v>
      </c>
      <c r="N43" s="21">
        <f>H43-M43</f>
        <v>67846.13</v>
      </c>
    </row>
    <row r="44" spans="1:15" s="12" customFormat="1" ht="36" customHeight="1" x14ac:dyDescent="0.2">
      <c r="A44" s="26">
        <f t="shared" si="0"/>
        <v>34</v>
      </c>
      <c r="B44" s="25" t="s">
        <v>261</v>
      </c>
      <c r="C44" s="25" t="s">
        <v>245</v>
      </c>
      <c r="D44" s="25" t="s">
        <v>8</v>
      </c>
      <c r="E44" s="25" t="s">
        <v>56</v>
      </c>
      <c r="F44" s="22">
        <v>45000</v>
      </c>
      <c r="G44" s="88">
        <v>0</v>
      </c>
      <c r="H44" s="22">
        <v>45000</v>
      </c>
      <c r="I44" s="22">
        <f>F44*0.0287</f>
        <v>1291.5</v>
      </c>
      <c r="J44" s="22">
        <v>288.86</v>
      </c>
      <c r="K44" s="22">
        <f>F44*0.0304</f>
        <v>1368</v>
      </c>
      <c r="L44" s="22">
        <v>1215.1199999999999</v>
      </c>
      <c r="M44" s="22">
        <f>I44+J44+K44+L44</f>
        <v>4163.4799999999996</v>
      </c>
      <c r="N44" s="21">
        <f>H44-M44</f>
        <v>40836.520000000004</v>
      </c>
    </row>
    <row r="45" spans="1:15" s="12" customFormat="1" ht="36" customHeight="1" x14ac:dyDescent="0.2">
      <c r="A45" s="26">
        <f t="shared" si="0"/>
        <v>35</v>
      </c>
      <c r="B45" s="25" t="s">
        <v>160</v>
      </c>
      <c r="C45" s="25" t="s">
        <v>245</v>
      </c>
      <c r="D45" s="25" t="s">
        <v>14</v>
      </c>
      <c r="E45" s="25" t="s">
        <v>57</v>
      </c>
      <c r="F45" s="22">
        <v>35000</v>
      </c>
      <c r="G45" s="88">
        <v>0</v>
      </c>
      <c r="H45" s="22">
        <v>35000</v>
      </c>
      <c r="I45" s="22">
        <f>F45*0.0287</f>
        <v>1004.5</v>
      </c>
      <c r="J45" s="22">
        <v>0</v>
      </c>
      <c r="K45" s="22">
        <f>F45*0.0304</f>
        <v>1064</v>
      </c>
      <c r="L45" s="22">
        <v>25</v>
      </c>
      <c r="M45" s="22">
        <f>I45+J45+K45+L45</f>
        <v>2093.5</v>
      </c>
      <c r="N45" s="21">
        <f>H45-M45</f>
        <v>32906.5</v>
      </c>
    </row>
    <row r="46" spans="1:15" s="12" customFormat="1" ht="36" customHeight="1" x14ac:dyDescent="0.2">
      <c r="A46" s="26">
        <f t="shared" si="0"/>
        <v>36</v>
      </c>
      <c r="B46" s="25" t="s">
        <v>27</v>
      </c>
      <c r="C46" s="25" t="s">
        <v>245</v>
      </c>
      <c r="D46" s="25" t="s">
        <v>138</v>
      </c>
      <c r="E46" s="25" t="s">
        <v>57</v>
      </c>
      <c r="F46" s="22">
        <v>45000</v>
      </c>
      <c r="G46" s="88">
        <v>0</v>
      </c>
      <c r="H46" s="22">
        <v>45000</v>
      </c>
      <c r="I46" s="22">
        <f>F46*0.0287</f>
        <v>1291.5</v>
      </c>
      <c r="J46" s="22">
        <v>0</v>
      </c>
      <c r="K46" s="22">
        <f>F46*0.0304</f>
        <v>1368</v>
      </c>
      <c r="L46" s="88">
        <v>125</v>
      </c>
      <c r="M46" s="22">
        <f>I46+J46+K46+L46</f>
        <v>2784.5</v>
      </c>
      <c r="N46" s="21">
        <f>H46-M46</f>
        <v>42215.5</v>
      </c>
    </row>
    <row r="47" spans="1:15" s="12" customFormat="1" ht="36" customHeight="1" x14ac:dyDescent="0.2">
      <c r="A47" s="26">
        <f t="shared" si="0"/>
        <v>37</v>
      </c>
      <c r="B47" s="25" t="s">
        <v>21</v>
      </c>
      <c r="C47" s="25" t="s">
        <v>244</v>
      </c>
      <c r="D47" s="25" t="s">
        <v>82</v>
      </c>
      <c r="E47" s="25" t="s">
        <v>56</v>
      </c>
      <c r="F47" s="22">
        <v>60000</v>
      </c>
      <c r="G47" s="88">
        <v>0</v>
      </c>
      <c r="H47" s="22">
        <v>60000</v>
      </c>
      <c r="I47" s="22">
        <f>F47*0.0287</f>
        <v>1722</v>
      </c>
      <c r="J47" s="22">
        <v>2553.7800000000002</v>
      </c>
      <c r="K47" s="22">
        <f>F47*0.0304</f>
        <v>1824</v>
      </c>
      <c r="L47" s="22">
        <v>3544.6</v>
      </c>
      <c r="M47" s="22">
        <f>I47+J47+K47+L47</f>
        <v>9644.380000000001</v>
      </c>
      <c r="N47" s="21">
        <f>H47-M47</f>
        <v>50355.619999999995</v>
      </c>
    </row>
    <row r="48" spans="1:15" s="12" customFormat="1" ht="36" customHeight="1" x14ac:dyDescent="0.2">
      <c r="A48" s="26">
        <f t="shared" si="0"/>
        <v>38</v>
      </c>
      <c r="B48" s="25" t="s">
        <v>126</v>
      </c>
      <c r="C48" s="25" t="s">
        <v>244</v>
      </c>
      <c r="D48" s="25" t="s">
        <v>127</v>
      </c>
      <c r="E48" s="25" t="s">
        <v>57</v>
      </c>
      <c r="F48" s="22">
        <v>35000</v>
      </c>
      <c r="G48" s="88">
        <v>0</v>
      </c>
      <c r="H48" s="22">
        <v>35000</v>
      </c>
      <c r="I48" s="22">
        <f>F48*0.0287</f>
        <v>1004.5</v>
      </c>
      <c r="J48" s="88">
        <v>0</v>
      </c>
      <c r="K48" s="22">
        <f>F48*0.0304</f>
        <v>1064</v>
      </c>
      <c r="L48" s="88">
        <v>125</v>
      </c>
      <c r="M48" s="22">
        <f t="shared" ref="M48" si="4">I48+J48+K48+L48</f>
        <v>2193.5</v>
      </c>
      <c r="N48" s="21">
        <f>H48-M48</f>
        <v>32806.5</v>
      </c>
    </row>
    <row r="49" spans="1:14" s="12" customFormat="1" ht="36" customHeight="1" x14ac:dyDescent="0.2">
      <c r="A49" s="26">
        <f t="shared" si="0"/>
        <v>39</v>
      </c>
      <c r="B49" s="25" t="s">
        <v>85</v>
      </c>
      <c r="C49" s="25" t="s">
        <v>244</v>
      </c>
      <c r="D49" s="25" t="s">
        <v>86</v>
      </c>
      <c r="E49" s="25" t="s">
        <v>57</v>
      </c>
      <c r="F49" s="22">
        <v>55000</v>
      </c>
      <c r="G49" s="88">
        <v>0</v>
      </c>
      <c r="H49" s="22">
        <v>55000</v>
      </c>
      <c r="I49" s="22">
        <f>F49*0.0287</f>
        <v>1578.5</v>
      </c>
      <c r="J49" s="22">
        <v>1780.94</v>
      </c>
      <c r="K49" s="22">
        <f>F49*0.0304</f>
        <v>1672</v>
      </c>
      <c r="L49" s="88">
        <v>25</v>
      </c>
      <c r="M49" s="22">
        <f>I49+J49+K49+L49</f>
        <v>5056.4400000000005</v>
      </c>
      <c r="N49" s="21">
        <f>H49-M49</f>
        <v>49943.56</v>
      </c>
    </row>
    <row r="50" spans="1:14" s="12" customFormat="1" ht="36" customHeight="1" x14ac:dyDescent="0.2">
      <c r="A50" s="26">
        <f t="shared" si="0"/>
        <v>40</v>
      </c>
      <c r="B50" s="25" t="s">
        <v>11</v>
      </c>
      <c r="C50" s="25" t="s">
        <v>244</v>
      </c>
      <c r="D50" s="25" t="s">
        <v>116</v>
      </c>
      <c r="E50" s="25" t="s">
        <v>57</v>
      </c>
      <c r="F50" s="22">
        <v>45000</v>
      </c>
      <c r="G50" s="88">
        <v>0</v>
      </c>
      <c r="H50" s="22">
        <v>45000</v>
      </c>
      <c r="I50" s="22">
        <f>F50*0.0287</f>
        <v>1291.5</v>
      </c>
      <c r="J50" s="22">
        <v>0</v>
      </c>
      <c r="K50" s="22">
        <f>F50*0.0304</f>
        <v>1368</v>
      </c>
      <c r="L50" s="88">
        <v>125</v>
      </c>
      <c r="M50" s="22">
        <f>I50+J50+K50+L50</f>
        <v>2784.5</v>
      </c>
      <c r="N50" s="21">
        <f>H50-M50</f>
        <v>42215.5</v>
      </c>
    </row>
    <row r="51" spans="1:14" s="12" customFormat="1" ht="36" customHeight="1" x14ac:dyDescent="0.2">
      <c r="A51" s="26">
        <f t="shared" si="0"/>
        <v>41</v>
      </c>
      <c r="B51" s="25" t="s">
        <v>159</v>
      </c>
      <c r="C51" s="25" t="s">
        <v>244</v>
      </c>
      <c r="D51" s="25" t="s">
        <v>161</v>
      </c>
      <c r="E51" s="25" t="s">
        <v>69</v>
      </c>
      <c r="F51" s="22">
        <v>60000</v>
      </c>
      <c r="G51" s="88">
        <v>0</v>
      </c>
      <c r="H51" s="22">
        <v>60000</v>
      </c>
      <c r="I51" s="22">
        <f>F51*0.0287</f>
        <v>1722</v>
      </c>
      <c r="J51" s="22">
        <v>0</v>
      </c>
      <c r="K51" s="22">
        <f>F51*0.0304</f>
        <v>1824</v>
      </c>
      <c r="L51" s="22">
        <v>25</v>
      </c>
      <c r="M51" s="22">
        <f>I51+J51+K51+L51</f>
        <v>3571</v>
      </c>
      <c r="N51" s="21">
        <f>H51-M51</f>
        <v>56429</v>
      </c>
    </row>
    <row r="52" spans="1:14" s="12" customFormat="1" ht="36" customHeight="1" x14ac:dyDescent="0.2">
      <c r="A52" s="26">
        <f t="shared" si="0"/>
        <v>42</v>
      </c>
      <c r="B52" s="25" t="s">
        <v>142</v>
      </c>
      <c r="C52" s="25" t="s">
        <v>244</v>
      </c>
      <c r="D52" s="25" t="s">
        <v>14</v>
      </c>
      <c r="E52" s="25" t="s">
        <v>57</v>
      </c>
      <c r="F52" s="22">
        <v>35000</v>
      </c>
      <c r="G52" s="88">
        <v>0</v>
      </c>
      <c r="H52" s="22">
        <v>35000</v>
      </c>
      <c r="I52" s="22">
        <f>F52*0.0287</f>
        <v>1004.5</v>
      </c>
      <c r="J52" s="22">
        <v>0</v>
      </c>
      <c r="K52" s="22">
        <f>F52*0.0304</f>
        <v>1064</v>
      </c>
      <c r="L52" s="22">
        <v>25</v>
      </c>
      <c r="M52" s="22">
        <f>I52+J52+K52+L52</f>
        <v>2093.5</v>
      </c>
      <c r="N52" s="21">
        <f>H52-M52</f>
        <v>32906.5</v>
      </c>
    </row>
    <row r="53" spans="1:14" s="12" customFormat="1" ht="36" customHeight="1" x14ac:dyDescent="0.2">
      <c r="A53" s="26">
        <f t="shared" si="0"/>
        <v>43</v>
      </c>
      <c r="B53" s="25" t="s">
        <v>109</v>
      </c>
      <c r="C53" s="25" t="s">
        <v>244</v>
      </c>
      <c r="D53" s="25" t="s">
        <v>116</v>
      </c>
      <c r="E53" s="25" t="s">
        <v>56</v>
      </c>
      <c r="F53" s="22">
        <v>45000</v>
      </c>
      <c r="G53" s="88">
        <v>0</v>
      </c>
      <c r="H53" s="22">
        <v>45000</v>
      </c>
      <c r="I53" s="22">
        <f>F53*0.0287</f>
        <v>1291.5</v>
      </c>
      <c r="J53" s="22">
        <v>0</v>
      </c>
      <c r="K53" s="22">
        <f>F53*0.0304</f>
        <v>1368</v>
      </c>
      <c r="L53" s="22">
        <v>1315.12</v>
      </c>
      <c r="M53" s="22">
        <f>I53+J53+K53+L53</f>
        <v>3974.62</v>
      </c>
      <c r="N53" s="21">
        <f>H53-M53</f>
        <v>41025.379999999997</v>
      </c>
    </row>
    <row r="54" spans="1:14" s="12" customFormat="1" ht="36" customHeight="1" x14ac:dyDescent="0.2">
      <c r="A54" s="26">
        <f t="shared" si="0"/>
        <v>44</v>
      </c>
      <c r="B54" s="25" t="s">
        <v>235</v>
      </c>
      <c r="C54" s="25" t="s">
        <v>226</v>
      </c>
      <c r="D54" s="25" t="s">
        <v>39</v>
      </c>
      <c r="E54" s="25" t="s">
        <v>232</v>
      </c>
      <c r="F54" s="22">
        <v>100000</v>
      </c>
      <c r="G54" s="88">
        <v>0</v>
      </c>
      <c r="H54" s="22">
        <v>100000</v>
      </c>
      <c r="I54" s="22">
        <f>F54*0.0287</f>
        <v>2870</v>
      </c>
      <c r="J54" s="22">
        <v>12105.37</v>
      </c>
      <c r="K54" s="22">
        <f>F54*0.0304</f>
        <v>3040</v>
      </c>
      <c r="L54" s="22">
        <v>25</v>
      </c>
      <c r="M54" s="22">
        <f>I54+J54+K54+L54</f>
        <v>18040.370000000003</v>
      </c>
      <c r="N54" s="21">
        <f>H54-M54</f>
        <v>81959.63</v>
      </c>
    </row>
    <row r="55" spans="1:14" s="12" customFormat="1" ht="36" customHeight="1" x14ac:dyDescent="0.2">
      <c r="A55" s="26">
        <f t="shared" si="0"/>
        <v>45</v>
      </c>
      <c r="B55" s="25" t="s">
        <v>234</v>
      </c>
      <c r="C55" s="25" t="s">
        <v>226</v>
      </c>
      <c r="D55" s="25" t="s">
        <v>39</v>
      </c>
      <c r="E55" s="25" t="s">
        <v>232</v>
      </c>
      <c r="F55" s="22">
        <v>100000</v>
      </c>
      <c r="G55" s="88">
        <v>0</v>
      </c>
      <c r="H55" s="22">
        <v>100000</v>
      </c>
      <c r="I55" s="22">
        <f>F55*0.0287</f>
        <v>2870</v>
      </c>
      <c r="J55" s="22">
        <v>12105.37</v>
      </c>
      <c r="K55" s="22">
        <f>F55*0.0304</f>
        <v>3040</v>
      </c>
      <c r="L55" s="22">
        <v>25</v>
      </c>
      <c r="M55" s="22">
        <f>I55+J55+K55+L55</f>
        <v>18040.370000000003</v>
      </c>
      <c r="N55" s="21">
        <f>H55-M55</f>
        <v>81959.63</v>
      </c>
    </row>
    <row r="56" spans="1:14" s="12" customFormat="1" ht="36" customHeight="1" x14ac:dyDescent="0.2">
      <c r="A56" s="26">
        <f t="shared" si="0"/>
        <v>46</v>
      </c>
      <c r="B56" s="25" t="s">
        <v>233</v>
      </c>
      <c r="C56" s="25" t="s">
        <v>226</v>
      </c>
      <c r="D56" s="25" t="s">
        <v>132</v>
      </c>
      <c r="E56" s="25" t="s">
        <v>232</v>
      </c>
      <c r="F56" s="22">
        <v>40000</v>
      </c>
      <c r="G56" s="88">
        <v>0</v>
      </c>
      <c r="H56" s="22">
        <v>40000</v>
      </c>
      <c r="I56" s="22">
        <f>F56*0.0287</f>
        <v>1148</v>
      </c>
      <c r="J56" s="22">
        <v>442.65</v>
      </c>
      <c r="K56" s="22">
        <f>F56*0.0304</f>
        <v>1216</v>
      </c>
      <c r="L56" s="22">
        <v>25</v>
      </c>
      <c r="M56" s="22">
        <f>I56+J56+K56+L56</f>
        <v>2831.65</v>
      </c>
      <c r="N56" s="21">
        <f>H56-M56</f>
        <v>37168.35</v>
      </c>
    </row>
    <row r="57" spans="1:14" s="12" customFormat="1" ht="36" customHeight="1" x14ac:dyDescent="0.2">
      <c r="A57" s="26">
        <f t="shared" si="0"/>
        <v>47</v>
      </c>
      <c r="B57" s="25" t="s">
        <v>231</v>
      </c>
      <c r="C57" s="25" t="s">
        <v>226</v>
      </c>
      <c r="D57" s="25" t="s">
        <v>39</v>
      </c>
      <c r="E57" s="25" t="s">
        <v>232</v>
      </c>
      <c r="F57" s="22">
        <v>100000</v>
      </c>
      <c r="G57" s="88">
        <v>0</v>
      </c>
      <c r="H57" s="22">
        <v>100000</v>
      </c>
      <c r="I57" s="22">
        <f>F57*0.0287</f>
        <v>2870</v>
      </c>
      <c r="J57" s="22">
        <v>12105.37</v>
      </c>
      <c r="K57" s="22">
        <f>F57*0.0304</f>
        <v>3040</v>
      </c>
      <c r="L57" s="22">
        <v>25</v>
      </c>
      <c r="M57" s="22">
        <f>I57+J57+K57+L57</f>
        <v>18040.370000000003</v>
      </c>
      <c r="N57" s="21">
        <f>H57-M57</f>
        <v>81959.63</v>
      </c>
    </row>
    <row r="58" spans="1:14" s="12" customFormat="1" ht="36" customHeight="1" x14ac:dyDescent="0.2">
      <c r="A58" s="26">
        <f t="shared" si="0"/>
        <v>48</v>
      </c>
      <c r="B58" s="25" t="s">
        <v>236</v>
      </c>
      <c r="C58" s="25" t="s">
        <v>226</v>
      </c>
      <c r="D58" s="25" t="s">
        <v>39</v>
      </c>
      <c r="E58" s="25" t="s">
        <v>232</v>
      </c>
      <c r="F58" s="22">
        <v>70000</v>
      </c>
      <c r="G58" s="88">
        <v>0</v>
      </c>
      <c r="H58" s="22">
        <v>70000</v>
      </c>
      <c r="I58" s="22">
        <f>F58*0.0287</f>
        <v>2009</v>
      </c>
      <c r="J58" s="22">
        <v>5368.48</v>
      </c>
      <c r="K58" s="22">
        <f>F58*0.0304</f>
        <v>2128</v>
      </c>
      <c r="L58" s="22">
        <v>25</v>
      </c>
      <c r="M58" s="22">
        <f>I58+J58+K58+L58</f>
        <v>9530.48</v>
      </c>
      <c r="N58" s="21">
        <f>H58-M58</f>
        <v>60469.520000000004</v>
      </c>
    </row>
    <row r="59" spans="1:14" s="12" customFormat="1" ht="36" customHeight="1" x14ac:dyDescent="0.2">
      <c r="A59" s="26">
        <f t="shared" si="0"/>
        <v>49</v>
      </c>
      <c r="B59" s="25" t="s">
        <v>12</v>
      </c>
      <c r="C59" s="25" t="s">
        <v>227</v>
      </c>
      <c r="D59" s="25" t="s">
        <v>13</v>
      </c>
      <c r="E59" s="25" t="s">
        <v>56</v>
      </c>
      <c r="F59" s="22">
        <v>75000</v>
      </c>
      <c r="G59" s="88">
        <v>0</v>
      </c>
      <c r="H59" s="22">
        <v>75000</v>
      </c>
      <c r="I59" s="22">
        <f>F59*0.0287</f>
        <v>2152.5</v>
      </c>
      <c r="J59" s="22">
        <v>6071.35</v>
      </c>
      <c r="K59" s="22">
        <f>F59*0.0304</f>
        <v>2280</v>
      </c>
      <c r="L59" s="22">
        <v>1315.12</v>
      </c>
      <c r="M59" s="22">
        <f>I59+J59+K59+L59</f>
        <v>11818.970000000001</v>
      </c>
      <c r="N59" s="21">
        <f>H59-M59</f>
        <v>63181.03</v>
      </c>
    </row>
    <row r="60" spans="1:14" s="12" customFormat="1" ht="36" customHeight="1" x14ac:dyDescent="0.2">
      <c r="A60" s="26">
        <f t="shared" si="0"/>
        <v>50</v>
      </c>
      <c r="B60" s="25" t="s">
        <v>67</v>
      </c>
      <c r="C60" s="25" t="s">
        <v>227</v>
      </c>
      <c r="D60" s="25" t="s">
        <v>14</v>
      </c>
      <c r="E60" s="25" t="s">
        <v>57</v>
      </c>
      <c r="F60" s="22">
        <v>35000</v>
      </c>
      <c r="G60" s="88">
        <v>0</v>
      </c>
      <c r="H60" s="22">
        <v>35000</v>
      </c>
      <c r="I60" s="22">
        <f>F60*0.0287</f>
        <v>1004.5</v>
      </c>
      <c r="J60" s="88">
        <v>0</v>
      </c>
      <c r="K60" s="22">
        <f>F60*0.0304</f>
        <v>1064</v>
      </c>
      <c r="L60" s="88">
        <v>25</v>
      </c>
      <c r="M60" s="22">
        <f>I60+J60+K60+L60</f>
        <v>2093.5</v>
      </c>
      <c r="N60" s="21">
        <f>H60-M60</f>
        <v>32906.5</v>
      </c>
    </row>
    <row r="61" spans="1:14" s="12" customFormat="1" ht="36" customHeight="1" x14ac:dyDescent="0.2">
      <c r="A61" s="26">
        <f t="shared" si="0"/>
        <v>51</v>
      </c>
      <c r="B61" s="25" t="s">
        <v>120</v>
      </c>
      <c r="C61" s="25" t="s">
        <v>224</v>
      </c>
      <c r="D61" s="25" t="s">
        <v>18</v>
      </c>
      <c r="E61" s="25" t="s">
        <v>59</v>
      </c>
      <c r="F61" s="22">
        <v>16500</v>
      </c>
      <c r="G61" s="88">
        <v>0</v>
      </c>
      <c r="H61" s="22">
        <v>16500</v>
      </c>
      <c r="I61" s="22">
        <f>F61*0.0287</f>
        <v>473.55</v>
      </c>
      <c r="J61" s="88">
        <v>0</v>
      </c>
      <c r="K61" s="22">
        <f>F61*0.0304</f>
        <v>501.6</v>
      </c>
      <c r="L61" s="88">
        <v>25</v>
      </c>
      <c r="M61" s="22">
        <f>I61+J61+K61+L61</f>
        <v>1000.1500000000001</v>
      </c>
      <c r="N61" s="21">
        <f>H61-M61</f>
        <v>15499.85</v>
      </c>
    </row>
    <row r="62" spans="1:14" s="12" customFormat="1" ht="36" customHeight="1" x14ac:dyDescent="0.2">
      <c r="A62" s="26">
        <f t="shared" si="0"/>
        <v>52</v>
      </c>
      <c r="B62" s="25" t="s">
        <v>35</v>
      </c>
      <c r="C62" s="25" t="s">
        <v>224</v>
      </c>
      <c r="D62" s="25" t="s">
        <v>10</v>
      </c>
      <c r="E62" s="25" t="s">
        <v>59</v>
      </c>
      <c r="F62" s="22">
        <v>22000</v>
      </c>
      <c r="G62" s="88">
        <v>0</v>
      </c>
      <c r="H62" s="22">
        <v>22000</v>
      </c>
      <c r="I62" s="22">
        <f>F62*0.0287</f>
        <v>631.4</v>
      </c>
      <c r="J62" s="88">
        <v>0</v>
      </c>
      <c r="K62" s="22">
        <f>F62*0.0304</f>
        <v>668.8</v>
      </c>
      <c r="L62" s="88">
        <v>125</v>
      </c>
      <c r="M62" s="22">
        <f>I62+J62+K62+L62</f>
        <v>1425.1999999999998</v>
      </c>
      <c r="N62" s="21">
        <f>H62-M62</f>
        <v>20574.8</v>
      </c>
    </row>
    <row r="63" spans="1:14" s="12" customFormat="1" ht="36" customHeight="1" x14ac:dyDescent="0.2">
      <c r="A63" s="26">
        <f t="shared" si="0"/>
        <v>53</v>
      </c>
      <c r="B63" s="25" t="s">
        <v>248</v>
      </c>
      <c r="C63" s="25" t="s">
        <v>224</v>
      </c>
      <c r="D63" s="25" t="s">
        <v>10</v>
      </c>
      <c r="E63" s="25" t="s">
        <v>57</v>
      </c>
      <c r="F63" s="22">
        <v>22000</v>
      </c>
      <c r="G63" s="88">
        <v>0</v>
      </c>
      <c r="H63" s="22">
        <v>22000</v>
      </c>
      <c r="I63" s="22">
        <f>F63*0.0287</f>
        <v>631.4</v>
      </c>
      <c r="J63" s="88">
        <v>0</v>
      </c>
      <c r="K63" s="22">
        <f>F63*0.0304</f>
        <v>668.8</v>
      </c>
      <c r="L63" s="22">
        <v>1215.32</v>
      </c>
      <c r="M63" s="22">
        <f>I63+J63+K63+L63</f>
        <v>2515.5199999999995</v>
      </c>
      <c r="N63" s="21">
        <f>H63-M63</f>
        <v>19484.48</v>
      </c>
    </row>
    <row r="64" spans="1:14" s="12" customFormat="1" ht="36" customHeight="1" x14ac:dyDescent="0.2">
      <c r="A64" s="26">
        <f t="shared" si="0"/>
        <v>54</v>
      </c>
      <c r="B64" s="25" t="s">
        <v>204</v>
      </c>
      <c r="C64" s="25" t="s">
        <v>224</v>
      </c>
      <c r="D64" s="25" t="s">
        <v>14</v>
      </c>
      <c r="E64" s="25" t="s">
        <v>57</v>
      </c>
      <c r="F64" s="22">
        <v>35000</v>
      </c>
      <c r="G64" s="88">
        <v>0</v>
      </c>
      <c r="H64" s="22">
        <v>35000</v>
      </c>
      <c r="I64" s="22">
        <f>F64*0.0287</f>
        <v>1004.5</v>
      </c>
      <c r="J64" s="88">
        <v>0</v>
      </c>
      <c r="K64" s="22">
        <f>F64*0.0304</f>
        <v>1064</v>
      </c>
      <c r="L64" s="88">
        <v>25</v>
      </c>
      <c r="M64" s="22">
        <f>I64+J64+K64+L64</f>
        <v>2093.5</v>
      </c>
      <c r="N64" s="21">
        <f>H64-M64</f>
        <v>32906.5</v>
      </c>
    </row>
    <row r="65" spans="1:14" s="12" customFormat="1" ht="36" customHeight="1" x14ac:dyDescent="0.2">
      <c r="A65" s="26">
        <f t="shared" si="0"/>
        <v>55</v>
      </c>
      <c r="B65" s="25" t="s">
        <v>296</v>
      </c>
      <c r="C65" s="25" t="s">
        <v>224</v>
      </c>
      <c r="D65" s="25" t="s">
        <v>10</v>
      </c>
      <c r="E65" s="25" t="s">
        <v>57</v>
      </c>
      <c r="F65" s="22">
        <v>20000</v>
      </c>
      <c r="G65" s="88">
        <v>0</v>
      </c>
      <c r="H65" s="22">
        <v>20000</v>
      </c>
      <c r="I65" s="22">
        <f>F65*0.0287</f>
        <v>574</v>
      </c>
      <c r="J65" s="22">
        <v>0</v>
      </c>
      <c r="K65" s="22">
        <f>F65*0.0304</f>
        <v>608</v>
      </c>
      <c r="L65" s="22">
        <v>25</v>
      </c>
      <c r="M65" s="22">
        <f>I65+J65+K65+L65</f>
        <v>1207</v>
      </c>
      <c r="N65" s="21">
        <f>H65-M65</f>
        <v>18793</v>
      </c>
    </row>
    <row r="66" spans="1:14" s="12" customFormat="1" ht="36" customHeight="1" x14ac:dyDescent="0.2">
      <c r="A66" s="26">
        <f t="shared" si="0"/>
        <v>56</v>
      </c>
      <c r="B66" s="25" t="s">
        <v>203</v>
      </c>
      <c r="C66" s="25" t="s">
        <v>224</v>
      </c>
      <c r="D66" s="25" t="s">
        <v>123</v>
      </c>
      <c r="E66" s="25" t="s">
        <v>59</v>
      </c>
      <c r="F66" s="22">
        <v>20000</v>
      </c>
      <c r="G66" s="88">
        <v>0</v>
      </c>
      <c r="H66" s="22">
        <v>20000</v>
      </c>
      <c r="I66" s="22">
        <f>F66*0.0287</f>
        <v>574</v>
      </c>
      <c r="J66" s="88">
        <v>0</v>
      </c>
      <c r="K66" s="22">
        <f>F66*0.0304</f>
        <v>608</v>
      </c>
      <c r="L66" s="88">
        <v>25</v>
      </c>
      <c r="M66" s="22">
        <f>I66+J66+K66+L66</f>
        <v>1207</v>
      </c>
      <c r="N66" s="21">
        <f>H66-M66</f>
        <v>18793</v>
      </c>
    </row>
    <row r="67" spans="1:14" s="12" customFormat="1" ht="36" customHeight="1" x14ac:dyDescent="0.2">
      <c r="A67" s="26">
        <f t="shared" si="0"/>
        <v>57</v>
      </c>
      <c r="B67" s="25" t="s">
        <v>287</v>
      </c>
      <c r="C67" s="25" t="s">
        <v>224</v>
      </c>
      <c r="D67" s="25" t="s">
        <v>125</v>
      </c>
      <c r="E67" s="25" t="s">
        <v>57</v>
      </c>
      <c r="F67" s="22">
        <v>15000</v>
      </c>
      <c r="G67" s="88">
        <v>0</v>
      </c>
      <c r="H67" s="22">
        <v>15000</v>
      </c>
      <c r="I67" s="22">
        <f>F67*0.0287</f>
        <v>430.5</v>
      </c>
      <c r="J67" s="88">
        <v>0</v>
      </c>
      <c r="K67" s="22">
        <f>F67*0.0304</f>
        <v>456</v>
      </c>
      <c r="L67" s="88">
        <v>25</v>
      </c>
      <c r="M67" s="22">
        <f>I67+J67+K67+L67</f>
        <v>911.5</v>
      </c>
      <c r="N67" s="21">
        <f>H67-M67</f>
        <v>14088.5</v>
      </c>
    </row>
    <row r="68" spans="1:14" s="12" customFormat="1" ht="30" customHeight="1" x14ac:dyDescent="0.2">
      <c r="A68" s="26">
        <f t="shared" si="0"/>
        <v>58</v>
      </c>
      <c r="B68" s="25" t="s">
        <v>121</v>
      </c>
      <c r="C68" s="25" t="s">
        <v>224</v>
      </c>
      <c r="D68" s="25" t="s">
        <v>18</v>
      </c>
      <c r="E68" s="25" t="s">
        <v>59</v>
      </c>
      <c r="F68" s="22">
        <v>16500</v>
      </c>
      <c r="G68" s="88">
        <v>0</v>
      </c>
      <c r="H68" s="22">
        <v>16500</v>
      </c>
      <c r="I68" s="22">
        <f>F68*0.0287</f>
        <v>473.55</v>
      </c>
      <c r="J68" s="88">
        <v>0</v>
      </c>
      <c r="K68" s="22">
        <f>F68*0.0304</f>
        <v>501.6</v>
      </c>
      <c r="L68" s="88">
        <v>25</v>
      </c>
      <c r="M68" s="22">
        <f t="shared" ref="M68" si="5">I68+J68+K68+L68</f>
        <v>1000.1500000000001</v>
      </c>
      <c r="N68" s="21">
        <f>H68-M68</f>
        <v>15499.85</v>
      </c>
    </row>
    <row r="69" spans="1:14" s="12" customFormat="1" ht="36" customHeight="1" x14ac:dyDescent="0.2">
      <c r="A69" s="26">
        <f t="shared" si="0"/>
        <v>59</v>
      </c>
      <c r="B69" s="25" t="s">
        <v>25</v>
      </c>
      <c r="C69" s="25" t="s">
        <v>224</v>
      </c>
      <c r="D69" s="25" t="s">
        <v>136</v>
      </c>
      <c r="E69" s="25" t="s">
        <v>57</v>
      </c>
      <c r="F69" s="22">
        <v>18500</v>
      </c>
      <c r="G69" s="88">
        <v>0</v>
      </c>
      <c r="H69" s="22">
        <v>18500</v>
      </c>
      <c r="I69" s="22">
        <f>F69*0.0287</f>
        <v>530.95000000000005</v>
      </c>
      <c r="J69" s="88">
        <v>0</v>
      </c>
      <c r="K69" s="22">
        <f>F69*0.0304</f>
        <v>562.4</v>
      </c>
      <c r="L69" s="88">
        <v>25</v>
      </c>
      <c r="M69" s="22">
        <f>I69+J69+K69+L69</f>
        <v>1118.3499999999999</v>
      </c>
      <c r="N69" s="21">
        <f>H69-M69</f>
        <v>17381.650000000001</v>
      </c>
    </row>
    <row r="70" spans="1:14" s="12" customFormat="1" ht="36" customHeight="1" x14ac:dyDescent="0.2">
      <c r="A70" s="26">
        <f t="shared" si="0"/>
        <v>60</v>
      </c>
      <c r="B70" s="25" t="s">
        <v>73</v>
      </c>
      <c r="C70" s="25" t="s">
        <v>224</v>
      </c>
      <c r="D70" s="25" t="s">
        <v>36</v>
      </c>
      <c r="E70" s="25" t="s">
        <v>57</v>
      </c>
      <c r="F70" s="22">
        <v>35000</v>
      </c>
      <c r="G70" s="88">
        <v>0</v>
      </c>
      <c r="H70" s="22">
        <v>35000</v>
      </c>
      <c r="I70" s="22">
        <f>F70*0.0287</f>
        <v>1004.5</v>
      </c>
      <c r="J70" s="22">
        <v>0</v>
      </c>
      <c r="K70" s="22">
        <f>F70*0.0304</f>
        <v>1064</v>
      </c>
      <c r="L70" s="88">
        <v>125</v>
      </c>
      <c r="M70" s="22">
        <f>I70+J70+K70+L70</f>
        <v>2193.5</v>
      </c>
      <c r="N70" s="21">
        <f>H70-M70</f>
        <v>32806.5</v>
      </c>
    </row>
    <row r="71" spans="1:14" s="12" customFormat="1" ht="36" customHeight="1" x14ac:dyDescent="0.2">
      <c r="A71" s="26">
        <f t="shared" si="0"/>
        <v>61</v>
      </c>
      <c r="B71" s="25" t="s">
        <v>37</v>
      </c>
      <c r="C71" s="25" t="s">
        <v>224</v>
      </c>
      <c r="D71" s="25" t="s">
        <v>10</v>
      </c>
      <c r="E71" s="25" t="s">
        <v>59</v>
      </c>
      <c r="F71" s="22">
        <v>22000</v>
      </c>
      <c r="G71" s="88">
        <v>0</v>
      </c>
      <c r="H71" s="22">
        <v>22000</v>
      </c>
      <c r="I71" s="22">
        <f>F71*0.0287</f>
        <v>631.4</v>
      </c>
      <c r="J71" s="88">
        <v>0</v>
      </c>
      <c r="K71" s="22">
        <f>F71*0.0304</f>
        <v>668.8</v>
      </c>
      <c r="L71" s="88">
        <v>125</v>
      </c>
      <c r="M71" s="22">
        <f>I71+J71+K71+L71</f>
        <v>1425.1999999999998</v>
      </c>
      <c r="N71" s="21">
        <f>H71-M71</f>
        <v>20574.8</v>
      </c>
    </row>
    <row r="72" spans="1:14" s="12" customFormat="1" ht="36" customHeight="1" x14ac:dyDescent="0.2">
      <c r="A72" s="26">
        <f t="shared" si="0"/>
        <v>62</v>
      </c>
      <c r="B72" s="25" t="s">
        <v>66</v>
      </c>
      <c r="C72" s="25" t="s">
        <v>224</v>
      </c>
      <c r="D72" s="25" t="s">
        <v>14</v>
      </c>
      <c r="E72" s="25" t="s">
        <v>56</v>
      </c>
      <c r="F72" s="22">
        <v>35000</v>
      </c>
      <c r="G72" s="88">
        <v>0</v>
      </c>
      <c r="H72" s="22">
        <v>35000</v>
      </c>
      <c r="I72" s="22">
        <f>F72*0.0287</f>
        <v>1004.5</v>
      </c>
      <c r="J72" s="22">
        <v>0</v>
      </c>
      <c r="K72" s="22">
        <f>F72*0.0304</f>
        <v>1064</v>
      </c>
      <c r="L72" s="88">
        <v>125</v>
      </c>
      <c r="M72" s="22">
        <f>I72+J72+K72+L72</f>
        <v>2193.5</v>
      </c>
      <c r="N72" s="21">
        <f>H72-M72</f>
        <v>32806.5</v>
      </c>
    </row>
    <row r="73" spans="1:14" s="12" customFormat="1" ht="36" customHeight="1" x14ac:dyDescent="0.2">
      <c r="A73" s="26">
        <f t="shared" si="0"/>
        <v>63</v>
      </c>
      <c r="B73" s="25" t="s">
        <v>237</v>
      </c>
      <c r="C73" s="25" t="s">
        <v>224</v>
      </c>
      <c r="D73" s="25" t="s">
        <v>14</v>
      </c>
      <c r="E73" s="25" t="s">
        <v>57</v>
      </c>
      <c r="F73" s="22">
        <v>35000</v>
      </c>
      <c r="G73" s="88">
        <v>0</v>
      </c>
      <c r="H73" s="22">
        <v>35000</v>
      </c>
      <c r="I73" s="22">
        <f>F73*0.0287</f>
        <v>1004.5</v>
      </c>
      <c r="J73" s="88">
        <v>0</v>
      </c>
      <c r="K73" s="22">
        <f>F73*0.0304</f>
        <v>1064</v>
      </c>
      <c r="L73" s="88">
        <v>25</v>
      </c>
      <c r="M73" s="22">
        <f>I73+J73+K73+L73</f>
        <v>2093.5</v>
      </c>
      <c r="N73" s="21">
        <f>H73-M73</f>
        <v>32906.5</v>
      </c>
    </row>
    <row r="74" spans="1:14" s="12" customFormat="1" ht="36" customHeight="1" x14ac:dyDescent="0.2">
      <c r="A74" s="26">
        <f t="shared" si="0"/>
        <v>64</v>
      </c>
      <c r="B74" s="25" t="s">
        <v>71</v>
      </c>
      <c r="C74" s="25" t="s">
        <v>224</v>
      </c>
      <c r="D74" s="25" t="s">
        <v>72</v>
      </c>
      <c r="E74" s="25" t="s">
        <v>59</v>
      </c>
      <c r="F74" s="22">
        <v>22000</v>
      </c>
      <c r="G74" s="88">
        <v>0</v>
      </c>
      <c r="H74" s="22">
        <v>22000</v>
      </c>
      <c r="I74" s="22">
        <f>F74*0.0287</f>
        <v>631.4</v>
      </c>
      <c r="J74" s="88">
        <v>0</v>
      </c>
      <c r="K74" s="22">
        <f>F74*0.0304</f>
        <v>668.8</v>
      </c>
      <c r="L74" s="22">
        <v>1125</v>
      </c>
      <c r="M74" s="22">
        <f>I74+J74+K74+L74</f>
        <v>2425.1999999999998</v>
      </c>
      <c r="N74" s="21">
        <f>H74-M74</f>
        <v>19574.8</v>
      </c>
    </row>
    <row r="75" spans="1:14" s="12" customFormat="1" ht="36" customHeight="1" x14ac:dyDescent="0.2">
      <c r="A75" s="26">
        <f t="shared" si="0"/>
        <v>65</v>
      </c>
      <c r="B75" s="25" t="s">
        <v>38</v>
      </c>
      <c r="C75" s="25" t="s">
        <v>224</v>
      </c>
      <c r="D75" s="25" t="s">
        <v>18</v>
      </c>
      <c r="E75" s="25" t="s">
        <v>59</v>
      </c>
      <c r="F75" s="22">
        <v>16500</v>
      </c>
      <c r="G75" s="88">
        <v>0</v>
      </c>
      <c r="H75" s="22">
        <v>16500</v>
      </c>
      <c r="I75" s="22">
        <f>F75*0.0287</f>
        <v>473.55</v>
      </c>
      <c r="J75" s="88">
        <v>0</v>
      </c>
      <c r="K75" s="22">
        <f>F75*0.0304</f>
        <v>501.6</v>
      </c>
      <c r="L75" s="22">
        <v>1050</v>
      </c>
      <c r="M75" s="22">
        <f>I75+J75+K75+L75</f>
        <v>2025.15</v>
      </c>
      <c r="N75" s="21">
        <f>H75-M75</f>
        <v>14474.85</v>
      </c>
    </row>
    <row r="76" spans="1:14" s="12" customFormat="1" ht="36" customHeight="1" x14ac:dyDescent="0.2">
      <c r="A76" s="26">
        <f t="shared" si="0"/>
        <v>66</v>
      </c>
      <c r="B76" s="25" t="s">
        <v>87</v>
      </c>
      <c r="C76" s="25" t="s">
        <v>224</v>
      </c>
      <c r="D76" s="25" t="s">
        <v>129</v>
      </c>
      <c r="E76" s="25" t="s">
        <v>57</v>
      </c>
      <c r="F76" s="22">
        <v>35000</v>
      </c>
      <c r="G76" s="88">
        <v>0</v>
      </c>
      <c r="H76" s="22">
        <v>35000</v>
      </c>
      <c r="I76" s="22">
        <f>F76*0.0287</f>
        <v>1004.5</v>
      </c>
      <c r="J76" s="22">
        <v>0</v>
      </c>
      <c r="K76" s="22">
        <f>F76*0.0304</f>
        <v>1064</v>
      </c>
      <c r="L76" s="88">
        <v>25</v>
      </c>
      <c r="M76" s="22">
        <f t="shared" ref="M76" si="6">I76+J76+K76+L76</f>
        <v>2093.5</v>
      </c>
      <c r="N76" s="21">
        <f>H76-M76</f>
        <v>32906.5</v>
      </c>
    </row>
    <row r="77" spans="1:14" s="12" customFormat="1" ht="36" customHeight="1" x14ac:dyDescent="0.2">
      <c r="A77" s="26">
        <f t="shared" ref="A77:A121" si="7">A76+1</f>
        <v>67</v>
      </c>
      <c r="B77" s="25" t="s">
        <v>251</v>
      </c>
      <c r="C77" s="25" t="s">
        <v>224</v>
      </c>
      <c r="D77" s="25" t="s">
        <v>18</v>
      </c>
      <c r="E77" s="25" t="s">
        <v>59</v>
      </c>
      <c r="F77" s="22">
        <v>16500</v>
      </c>
      <c r="G77" s="88">
        <v>0</v>
      </c>
      <c r="H77" s="22">
        <v>16500</v>
      </c>
      <c r="I77" s="22">
        <f>F77*0.0287</f>
        <v>473.55</v>
      </c>
      <c r="J77" s="88">
        <v>0</v>
      </c>
      <c r="K77" s="22">
        <f>F77*0.0304</f>
        <v>501.6</v>
      </c>
      <c r="L77" s="88">
        <v>25</v>
      </c>
      <c r="M77" s="22">
        <f>I77+J77+K77+L77</f>
        <v>1000.1500000000001</v>
      </c>
      <c r="N77" s="21">
        <f>H77-M77</f>
        <v>15499.85</v>
      </c>
    </row>
    <row r="78" spans="1:14" s="12" customFormat="1" ht="36" customHeight="1" x14ac:dyDescent="0.2">
      <c r="A78" s="26">
        <f t="shared" si="7"/>
        <v>68</v>
      </c>
      <c r="B78" s="25" t="s">
        <v>34</v>
      </c>
      <c r="C78" s="25" t="s">
        <v>224</v>
      </c>
      <c r="D78" s="25" t="s">
        <v>18</v>
      </c>
      <c r="E78" s="25" t="s">
        <v>59</v>
      </c>
      <c r="F78" s="22">
        <v>16500</v>
      </c>
      <c r="G78" s="88">
        <v>0</v>
      </c>
      <c r="H78" s="22">
        <v>16500</v>
      </c>
      <c r="I78" s="22">
        <f>F78*0.0287</f>
        <v>473.55</v>
      </c>
      <c r="J78" s="88">
        <v>0</v>
      </c>
      <c r="K78" s="22">
        <f>F78*0.0304</f>
        <v>501.6</v>
      </c>
      <c r="L78" s="88">
        <v>125</v>
      </c>
      <c r="M78" s="22">
        <f>I78+J78+K78+L78</f>
        <v>1100.1500000000001</v>
      </c>
      <c r="N78" s="21">
        <f>H78-M78</f>
        <v>15399.85</v>
      </c>
    </row>
    <row r="79" spans="1:14" s="12" customFormat="1" ht="36" customHeight="1" x14ac:dyDescent="0.2">
      <c r="A79" s="26">
        <f t="shared" si="7"/>
        <v>69</v>
      </c>
      <c r="B79" s="25" t="s">
        <v>108</v>
      </c>
      <c r="C79" s="25" t="s">
        <v>224</v>
      </c>
      <c r="D79" s="25" t="s">
        <v>14</v>
      </c>
      <c r="E79" s="25" t="s">
        <v>57</v>
      </c>
      <c r="F79" s="22">
        <v>35000</v>
      </c>
      <c r="G79" s="88">
        <v>0</v>
      </c>
      <c r="H79" s="22">
        <v>35000</v>
      </c>
      <c r="I79" s="22">
        <f>F79*0.0287</f>
        <v>1004.5</v>
      </c>
      <c r="J79" s="88">
        <v>0</v>
      </c>
      <c r="K79" s="22">
        <f>F79*0.0304</f>
        <v>1064</v>
      </c>
      <c r="L79" s="88">
        <v>25</v>
      </c>
      <c r="M79" s="22">
        <f>I79+J79+K79+L79</f>
        <v>2093.5</v>
      </c>
      <c r="N79" s="21">
        <f>H79-M79</f>
        <v>32906.5</v>
      </c>
    </row>
    <row r="80" spans="1:14" s="12" customFormat="1" ht="36" customHeight="1" x14ac:dyDescent="0.2">
      <c r="A80" s="26">
        <f t="shared" si="7"/>
        <v>70</v>
      </c>
      <c r="B80" s="25" t="s">
        <v>250</v>
      </c>
      <c r="C80" s="25" t="s">
        <v>224</v>
      </c>
      <c r="D80" s="25" t="s">
        <v>18</v>
      </c>
      <c r="E80" s="25" t="s">
        <v>59</v>
      </c>
      <c r="F80" s="22">
        <v>16500</v>
      </c>
      <c r="G80" s="88">
        <v>0</v>
      </c>
      <c r="H80" s="22">
        <v>16500</v>
      </c>
      <c r="I80" s="22">
        <f>F80*0.0287</f>
        <v>473.55</v>
      </c>
      <c r="J80" s="88">
        <v>0</v>
      </c>
      <c r="K80" s="22">
        <f>F80*0.0304</f>
        <v>501.6</v>
      </c>
      <c r="L80" s="22">
        <v>1050</v>
      </c>
      <c r="M80" s="22">
        <f>I80+J80+K80+L80</f>
        <v>2025.15</v>
      </c>
      <c r="N80" s="21">
        <f>H80-M80</f>
        <v>14474.85</v>
      </c>
    </row>
    <row r="81" spans="1:14" s="12" customFormat="1" ht="36" customHeight="1" x14ac:dyDescent="0.2">
      <c r="A81" s="26">
        <f t="shared" si="7"/>
        <v>71</v>
      </c>
      <c r="B81" s="25" t="s">
        <v>70</v>
      </c>
      <c r="C81" s="25" t="s">
        <v>224</v>
      </c>
      <c r="D81" s="25" t="s">
        <v>137</v>
      </c>
      <c r="E81" s="25" t="s">
        <v>57</v>
      </c>
      <c r="F81" s="22">
        <v>22000</v>
      </c>
      <c r="G81" s="88">
        <v>0</v>
      </c>
      <c r="H81" s="22">
        <v>22000</v>
      </c>
      <c r="I81" s="22">
        <f>F81*0.0287</f>
        <v>631.4</v>
      </c>
      <c r="J81" s="88">
        <v>0</v>
      </c>
      <c r="K81" s="22">
        <f>F81*0.0304</f>
        <v>668.8</v>
      </c>
      <c r="L81" s="88">
        <v>25</v>
      </c>
      <c r="M81" s="22">
        <f>I81+J81+K81+L81</f>
        <v>1325.1999999999998</v>
      </c>
      <c r="N81" s="21">
        <f>H81-M81</f>
        <v>20674.8</v>
      </c>
    </row>
    <row r="82" spans="1:14" s="12" customFormat="1" ht="36" customHeight="1" x14ac:dyDescent="0.2">
      <c r="A82" s="26">
        <f t="shared" si="7"/>
        <v>72</v>
      </c>
      <c r="B82" s="25" t="s">
        <v>122</v>
      </c>
      <c r="C82" s="25" t="s">
        <v>224</v>
      </c>
      <c r="D82" s="25" t="s">
        <v>36</v>
      </c>
      <c r="E82" s="25" t="s">
        <v>57</v>
      </c>
      <c r="F82" s="22">
        <v>16500</v>
      </c>
      <c r="G82" s="88">
        <v>0</v>
      </c>
      <c r="H82" s="22">
        <v>16500</v>
      </c>
      <c r="I82" s="22">
        <f>F82*0.0287</f>
        <v>473.55</v>
      </c>
      <c r="J82" s="22">
        <v>0</v>
      </c>
      <c r="K82" s="22">
        <f>F82*0.0304</f>
        <v>501.6</v>
      </c>
      <c r="L82" s="88">
        <v>125</v>
      </c>
      <c r="M82" s="22">
        <f>I82+J82+K82+L82</f>
        <v>1100.1500000000001</v>
      </c>
      <c r="N82" s="21">
        <f>H82-M82</f>
        <v>15399.85</v>
      </c>
    </row>
    <row r="83" spans="1:14" s="12" customFormat="1" ht="36" customHeight="1" x14ac:dyDescent="0.2">
      <c r="A83" s="26">
        <f t="shared" si="7"/>
        <v>73</v>
      </c>
      <c r="B83" s="25" t="s">
        <v>33</v>
      </c>
      <c r="C83" s="25" t="s">
        <v>224</v>
      </c>
      <c r="D83" s="25" t="s">
        <v>18</v>
      </c>
      <c r="E83" s="25" t="s">
        <v>59</v>
      </c>
      <c r="F83" s="22">
        <v>16500</v>
      </c>
      <c r="G83" s="88">
        <v>0</v>
      </c>
      <c r="H83" s="22">
        <v>16500</v>
      </c>
      <c r="I83" s="22">
        <f>F83*0.0287</f>
        <v>473.55</v>
      </c>
      <c r="J83" s="88">
        <v>0</v>
      </c>
      <c r="K83" s="22">
        <f>F83*0.0304</f>
        <v>501.6</v>
      </c>
      <c r="L83" s="88">
        <v>125</v>
      </c>
      <c r="M83" s="22">
        <f>I83+J83+K83+L83</f>
        <v>1100.1500000000001</v>
      </c>
      <c r="N83" s="21">
        <f>H83-M83</f>
        <v>15399.85</v>
      </c>
    </row>
    <row r="84" spans="1:14" s="12" customFormat="1" ht="36" customHeight="1" x14ac:dyDescent="0.2">
      <c r="A84" s="26">
        <f t="shared" si="7"/>
        <v>74</v>
      </c>
      <c r="B84" s="25" t="s">
        <v>249</v>
      </c>
      <c r="C84" s="25" t="s">
        <v>224</v>
      </c>
      <c r="D84" s="25" t="s">
        <v>18</v>
      </c>
      <c r="E84" s="25" t="s">
        <v>59</v>
      </c>
      <c r="F84" s="22">
        <v>17500</v>
      </c>
      <c r="G84" s="88">
        <v>0</v>
      </c>
      <c r="H84" s="22">
        <v>17500</v>
      </c>
      <c r="I84" s="22">
        <f>F84*0.0287</f>
        <v>502.25</v>
      </c>
      <c r="J84" s="88">
        <v>0</v>
      </c>
      <c r="K84" s="22">
        <f>F84*0.0304</f>
        <v>532</v>
      </c>
      <c r="L84" s="88">
        <v>25</v>
      </c>
      <c r="M84" s="22">
        <f t="shared" ref="M84" si="8">I84+J84+K84+L84</f>
        <v>1059.25</v>
      </c>
      <c r="N84" s="21">
        <f>H84-M84</f>
        <v>16440.75</v>
      </c>
    </row>
    <row r="85" spans="1:14" s="12" customFormat="1" ht="36" customHeight="1" x14ac:dyDescent="0.2">
      <c r="A85" s="26">
        <f t="shared" si="7"/>
        <v>75</v>
      </c>
      <c r="B85" s="25" t="s">
        <v>101</v>
      </c>
      <c r="C85" s="25" t="s">
        <v>241</v>
      </c>
      <c r="D85" s="25" t="s">
        <v>146</v>
      </c>
      <c r="E85" s="25" t="s">
        <v>56</v>
      </c>
      <c r="F85" s="22">
        <v>35000</v>
      </c>
      <c r="G85" s="88">
        <v>0</v>
      </c>
      <c r="H85" s="22">
        <v>35000</v>
      </c>
      <c r="I85" s="22">
        <f>F85*0.0287</f>
        <v>1004.5</v>
      </c>
      <c r="J85" s="88">
        <v>0</v>
      </c>
      <c r="K85" s="22">
        <f>F85*0.0304</f>
        <v>1064</v>
      </c>
      <c r="L85" s="88">
        <v>494</v>
      </c>
      <c r="M85" s="22">
        <f>I85+J85+K85+L85</f>
        <v>2562.5</v>
      </c>
      <c r="N85" s="21">
        <f>H85-M85</f>
        <v>32437.5</v>
      </c>
    </row>
    <row r="86" spans="1:14" s="12" customFormat="1" ht="36" customHeight="1" x14ac:dyDescent="0.2">
      <c r="A86" s="26">
        <f t="shared" si="7"/>
        <v>76</v>
      </c>
      <c r="B86" s="25" t="s">
        <v>114</v>
      </c>
      <c r="C86" s="25" t="s">
        <v>241</v>
      </c>
      <c r="D86" s="25" t="s">
        <v>88</v>
      </c>
      <c r="E86" s="25" t="s">
        <v>56</v>
      </c>
      <c r="F86" s="22">
        <v>45000</v>
      </c>
      <c r="G86" s="88">
        <v>0</v>
      </c>
      <c r="H86" s="22">
        <v>45000</v>
      </c>
      <c r="I86" s="22">
        <f>F86*0.0287</f>
        <v>1291.5</v>
      </c>
      <c r="J86" s="22">
        <v>0</v>
      </c>
      <c r="K86" s="22">
        <f>F86*0.0304</f>
        <v>1368</v>
      </c>
      <c r="L86" s="88">
        <v>125</v>
      </c>
      <c r="M86" s="22">
        <f>I86+J86+K86+L86</f>
        <v>2784.5</v>
      </c>
      <c r="N86" s="21">
        <f>H86-M86</f>
        <v>42215.5</v>
      </c>
    </row>
    <row r="87" spans="1:14" s="12" customFormat="1" ht="36" customHeight="1" x14ac:dyDescent="0.2">
      <c r="A87" s="26">
        <f t="shared" si="7"/>
        <v>77</v>
      </c>
      <c r="B87" s="25" t="s">
        <v>124</v>
      </c>
      <c r="C87" s="25" t="s">
        <v>241</v>
      </c>
      <c r="D87" s="25" t="s">
        <v>88</v>
      </c>
      <c r="E87" s="25" t="s">
        <v>57</v>
      </c>
      <c r="F87" s="22">
        <v>45000</v>
      </c>
      <c r="G87" s="88">
        <v>0</v>
      </c>
      <c r="H87" s="22">
        <v>45000</v>
      </c>
      <c r="I87" s="22">
        <f>F87*0.0287</f>
        <v>1291.5</v>
      </c>
      <c r="J87" s="22">
        <v>0</v>
      </c>
      <c r="K87" s="22">
        <f>F87*0.0304</f>
        <v>1368</v>
      </c>
      <c r="L87" s="22">
        <v>125</v>
      </c>
      <c r="M87" s="22">
        <f>I87+J87+K87+L87</f>
        <v>2784.5</v>
      </c>
      <c r="N87" s="21">
        <f>H87-M87</f>
        <v>42215.5</v>
      </c>
    </row>
    <row r="88" spans="1:14" s="12" customFormat="1" ht="36" customHeight="1" x14ac:dyDescent="0.2">
      <c r="A88" s="26">
        <f t="shared" si="7"/>
        <v>78</v>
      </c>
      <c r="B88" s="25" t="s">
        <v>24</v>
      </c>
      <c r="C88" s="25" t="s">
        <v>241</v>
      </c>
      <c r="D88" s="25" t="s">
        <v>14</v>
      </c>
      <c r="E88" s="25" t="s">
        <v>56</v>
      </c>
      <c r="F88" s="22">
        <v>35000</v>
      </c>
      <c r="G88" s="88">
        <v>0</v>
      </c>
      <c r="H88" s="22">
        <v>35000</v>
      </c>
      <c r="I88" s="22">
        <f>F88*0.0287</f>
        <v>1004.5</v>
      </c>
      <c r="J88" s="88">
        <v>0</v>
      </c>
      <c r="K88" s="22">
        <f>F88*0.0304</f>
        <v>1064</v>
      </c>
      <c r="L88" s="22">
        <v>3024.92</v>
      </c>
      <c r="M88" s="22">
        <f>I88+J88+K88+L88</f>
        <v>5093.42</v>
      </c>
      <c r="N88" s="21">
        <f>H88-M88</f>
        <v>29906.58</v>
      </c>
    </row>
    <row r="89" spans="1:14" s="12" customFormat="1" ht="36" customHeight="1" x14ac:dyDescent="0.2">
      <c r="A89" s="26">
        <f t="shared" si="7"/>
        <v>79</v>
      </c>
      <c r="B89" s="25" t="s">
        <v>44</v>
      </c>
      <c r="C89" s="25" t="s">
        <v>241</v>
      </c>
      <c r="D89" s="25" t="s">
        <v>14</v>
      </c>
      <c r="E89" s="25" t="s">
        <v>56</v>
      </c>
      <c r="F89" s="22">
        <v>35000</v>
      </c>
      <c r="G89" s="88">
        <v>0</v>
      </c>
      <c r="H89" s="22">
        <v>35000</v>
      </c>
      <c r="I89" s="22">
        <f>F89*0.0287</f>
        <v>1004.5</v>
      </c>
      <c r="J89" s="88">
        <v>0</v>
      </c>
      <c r="K89" s="22">
        <f>F89*0.0304</f>
        <v>1064</v>
      </c>
      <c r="L89" s="88">
        <v>25</v>
      </c>
      <c r="M89" s="22">
        <f>I89+J89+K89+L89</f>
        <v>2093.5</v>
      </c>
      <c r="N89" s="21">
        <f>H89-M89</f>
        <v>32906.5</v>
      </c>
    </row>
    <row r="90" spans="1:14" s="12" customFormat="1" ht="32.25" customHeight="1" x14ac:dyDescent="0.2">
      <c r="A90" s="26">
        <f t="shared" si="7"/>
        <v>80</v>
      </c>
      <c r="B90" s="25" t="s">
        <v>49</v>
      </c>
      <c r="C90" s="25" t="s">
        <v>241</v>
      </c>
      <c r="D90" s="25" t="s">
        <v>88</v>
      </c>
      <c r="E90" s="25" t="s">
        <v>56</v>
      </c>
      <c r="F90" s="22">
        <v>45000</v>
      </c>
      <c r="G90" s="88">
        <v>0</v>
      </c>
      <c r="H90" s="22">
        <v>45000</v>
      </c>
      <c r="I90" s="22">
        <f>F90*0.0287</f>
        <v>1291.5</v>
      </c>
      <c r="J90" s="22">
        <v>0</v>
      </c>
      <c r="K90" s="22">
        <f>F90*0.0304</f>
        <v>1368</v>
      </c>
      <c r="L90" s="22">
        <v>125</v>
      </c>
      <c r="M90" s="22">
        <f>I90+J90+K90+L90</f>
        <v>2784.5</v>
      </c>
      <c r="N90" s="21">
        <f>H90-M90</f>
        <v>42215.5</v>
      </c>
    </row>
    <row r="91" spans="1:14" s="12" customFormat="1" ht="36" customHeight="1" x14ac:dyDescent="0.2">
      <c r="A91" s="26">
        <f t="shared" si="7"/>
        <v>81</v>
      </c>
      <c r="B91" s="25" t="s">
        <v>206</v>
      </c>
      <c r="C91" s="25" t="s">
        <v>241</v>
      </c>
      <c r="D91" s="25" t="s">
        <v>264</v>
      </c>
      <c r="E91" s="25" t="s">
        <v>56</v>
      </c>
      <c r="F91" s="22">
        <v>50000</v>
      </c>
      <c r="G91" s="22">
        <v>0</v>
      </c>
      <c r="H91" s="22">
        <v>50000</v>
      </c>
      <c r="I91" s="22">
        <f>F91*0.0287</f>
        <v>1435</v>
      </c>
      <c r="J91" s="22">
        <v>1675.48</v>
      </c>
      <c r="K91" s="22">
        <f>F91*0.0304</f>
        <v>1520</v>
      </c>
      <c r="L91" s="22">
        <v>1215.1199999999999</v>
      </c>
      <c r="M91" s="22">
        <f>I91+J91+K91+L91</f>
        <v>5845.5999999999995</v>
      </c>
      <c r="N91" s="21">
        <f>H91-M91</f>
        <v>44154.400000000001</v>
      </c>
    </row>
    <row r="92" spans="1:14" s="12" customFormat="1" ht="36.75" customHeight="1" x14ac:dyDescent="0.2">
      <c r="A92" s="26">
        <f t="shared" si="7"/>
        <v>82</v>
      </c>
      <c r="B92" s="25" t="s">
        <v>45</v>
      </c>
      <c r="C92" s="25" t="s">
        <v>241</v>
      </c>
      <c r="D92" s="25" t="s">
        <v>130</v>
      </c>
      <c r="E92" s="25" t="s">
        <v>56</v>
      </c>
      <c r="F92" s="22">
        <v>35000</v>
      </c>
      <c r="G92" s="88">
        <v>0</v>
      </c>
      <c r="H92" s="22">
        <v>35000</v>
      </c>
      <c r="I92" s="22">
        <f>F92*0.0287</f>
        <v>1004.5</v>
      </c>
      <c r="J92" s="88">
        <v>0</v>
      </c>
      <c r="K92" s="22">
        <f>F92*0.0304</f>
        <v>1064</v>
      </c>
      <c r="L92" s="22">
        <v>1315.12</v>
      </c>
      <c r="M92" s="22">
        <f>I92+J92+K92+L92</f>
        <v>3383.62</v>
      </c>
      <c r="N92" s="21">
        <f>H92-M92</f>
        <v>31616.38</v>
      </c>
    </row>
    <row r="93" spans="1:14" s="12" customFormat="1" ht="36" customHeight="1" x14ac:dyDescent="0.2">
      <c r="A93" s="26">
        <f t="shared" si="7"/>
        <v>83</v>
      </c>
      <c r="B93" s="25" t="s">
        <v>92</v>
      </c>
      <c r="C93" s="25" t="s">
        <v>241</v>
      </c>
      <c r="D93" s="25" t="s">
        <v>144</v>
      </c>
      <c r="E93" s="25" t="s">
        <v>56</v>
      </c>
      <c r="F93" s="22">
        <v>70000</v>
      </c>
      <c r="G93" s="88">
        <v>0</v>
      </c>
      <c r="H93" s="22">
        <v>70000</v>
      </c>
      <c r="I93" s="22">
        <f>F93*0.0287</f>
        <v>2009</v>
      </c>
      <c r="J93" s="22">
        <v>5130.45</v>
      </c>
      <c r="K93" s="22">
        <f>F93*0.0304</f>
        <v>2128</v>
      </c>
      <c r="L93" s="22">
        <v>1315.12</v>
      </c>
      <c r="M93" s="22">
        <f>I93+J93+K93+L93</f>
        <v>10582.57</v>
      </c>
      <c r="N93" s="21">
        <f>H93-M93</f>
        <v>59417.43</v>
      </c>
    </row>
    <row r="94" spans="1:14" s="12" customFormat="1" ht="36" customHeight="1" x14ac:dyDescent="0.2">
      <c r="A94" s="26">
        <f t="shared" si="7"/>
        <v>84</v>
      </c>
      <c r="B94" s="25" t="s">
        <v>40</v>
      </c>
      <c r="C94" s="25" t="s">
        <v>241</v>
      </c>
      <c r="D94" s="25" t="s">
        <v>135</v>
      </c>
      <c r="E94" s="25" t="s">
        <v>57</v>
      </c>
      <c r="F94" s="22">
        <v>35000</v>
      </c>
      <c r="G94" s="88">
        <v>0</v>
      </c>
      <c r="H94" s="22">
        <v>35000</v>
      </c>
      <c r="I94" s="22">
        <f>F94*0.0287</f>
        <v>1004.5</v>
      </c>
      <c r="J94" s="88">
        <v>0</v>
      </c>
      <c r="K94" s="22">
        <f>F94*0.0304</f>
        <v>1064</v>
      </c>
      <c r="L94" s="88">
        <v>125</v>
      </c>
      <c r="M94" s="22">
        <f>I94+J94+K94+L94</f>
        <v>2193.5</v>
      </c>
      <c r="N94" s="21">
        <f>H94-M94</f>
        <v>32806.5</v>
      </c>
    </row>
    <row r="95" spans="1:14" s="12" customFormat="1" ht="36" customHeight="1" x14ac:dyDescent="0.2">
      <c r="A95" s="26">
        <f t="shared" si="7"/>
        <v>85</v>
      </c>
      <c r="B95" s="25" t="s">
        <v>187</v>
      </c>
      <c r="C95" s="25" t="s">
        <v>241</v>
      </c>
      <c r="D95" s="25" t="s">
        <v>188</v>
      </c>
      <c r="E95" s="25" t="s">
        <v>57</v>
      </c>
      <c r="F95" s="22">
        <v>35000</v>
      </c>
      <c r="G95" s="88">
        <v>0</v>
      </c>
      <c r="H95" s="22">
        <v>35000</v>
      </c>
      <c r="I95" s="22">
        <f>F95*0.0287</f>
        <v>1004.5</v>
      </c>
      <c r="J95" s="88">
        <v>0</v>
      </c>
      <c r="K95" s="22">
        <f>F95*0.0304</f>
        <v>1064</v>
      </c>
      <c r="L95" s="22">
        <v>25</v>
      </c>
      <c r="M95" s="22">
        <f>I95+J95+K95+L95</f>
        <v>2093.5</v>
      </c>
      <c r="N95" s="21">
        <f>H95-M95</f>
        <v>32906.5</v>
      </c>
    </row>
    <row r="96" spans="1:14" s="12" customFormat="1" ht="36" customHeight="1" x14ac:dyDescent="0.2">
      <c r="A96" s="26">
        <f t="shared" si="7"/>
        <v>86</v>
      </c>
      <c r="B96" s="25" t="s">
        <v>41</v>
      </c>
      <c r="C96" s="25" t="s">
        <v>241</v>
      </c>
      <c r="D96" s="25" t="s">
        <v>88</v>
      </c>
      <c r="E96" s="25" t="s">
        <v>56</v>
      </c>
      <c r="F96" s="22">
        <v>45000</v>
      </c>
      <c r="G96" s="88">
        <v>0</v>
      </c>
      <c r="H96" s="22">
        <v>45000</v>
      </c>
      <c r="I96" s="22">
        <f>F96*0.0287</f>
        <v>1291.5</v>
      </c>
      <c r="J96" s="22">
        <v>0</v>
      </c>
      <c r="K96" s="22">
        <f>F96*0.0304</f>
        <v>1368</v>
      </c>
      <c r="L96" s="88">
        <v>125</v>
      </c>
      <c r="M96" s="22">
        <f>I96+J96+K96+L96</f>
        <v>2784.5</v>
      </c>
      <c r="N96" s="21">
        <f>H96-M96</f>
        <v>42215.5</v>
      </c>
    </row>
    <row r="97" spans="1:15" s="12" customFormat="1" ht="36" customHeight="1" x14ac:dyDescent="0.2">
      <c r="A97" s="26">
        <f t="shared" si="7"/>
        <v>87</v>
      </c>
      <c r="B97" s="25" t="s">
        <v>113</v>
      </c>
      <c r="C97" s="25" t="s">
        <v>241</v>
      </c>
      <c r="D97" s="25" t="s">
        <v>88</v>
      </c>
      <c r="E97" s="25" t="s">
        <v>56</v>
      </c>
      <c r="F97" s="22">
        <v>45000</v>
      </c>
      <c r="G97" s="88">
        <v>0</v>
      </c>
      <c r="H97" s="22">
        <v>45000</v>
      </c>
      <c r="I97" s="22">
        <f>F97*0.0287</f>
        <v>1291.5</v>
      </c>
      <c r="J97" s="22">
        <v>1148.33</v>
      </c>
      <c r="K97" s="22">
        <f>F97*0.0304</f>
        <v>1368</v>
      </c>
      <c r="L97" s="88">
        <v>125</v>
      </c>
      <c r="M97" s="22">
        <f>I97+J97+K97+L97</f>
        <v>3932.83</v>
      </c>
      <c r="N97" s="21">
        <f>H97-M97</f>
        <v>41067.17</v>
      </c>
    </row>
    <row r="98" spans="1:15" s="12" customFormat="1" ht="36" customHeight="1" x14ac:dyDescent="0.2">
      <c r="A98" s="26">
        <f t="shared" si="7"/>
        <v>88</v>
      </c>
      <c r="B98" s="25" t="s">
        <v>149</v>
      </c>
      <c r="C98" s="25" t="s">
        <v>241</v>
      </c>
      <c r="D98" s="25" t="s">
        <v>263</v>
      </c>
      <c r="E98" s="25" t="s">
        <v>56</v>
      </c>
      <c r="F98" s="22">
        <v>45000</v>
      </c>
      <c r="G98" s="88">
        <v>0</v>
      </c>
      <c r="H98" s="22">
        <v>45000</v>
      </c>
      <c r="I98" s="22">
        <f>F98*0.0287</f>
        <v>1291.5</v>
      </c>
      <c r="J98" s="22">
        <v>0</v>
      </c>
      <c r="K98" s="22">
        <f>F98*0.0304</f>
        <v>1368</v>
      </c>
      <c r="L98" s="22">
        <v>1468.5</v>
      </c>
      <c r="M98" s="22">
        <f>I98+J98+K98+L98</f>
        <v>4128</v>
      </c>
      <c r="N98" s="21">
        <f>H98-M98</f>
        <v>40872</v>
      </c>
    </row>
    <row r="99" spans="1:15" s="12" customFormat="1" ht="36" customHeight="1" x14ac:dyDescent="0.2">
      <c r="A99" s="26">
        <f t="shared" si="7"/>
        <v>89</v>
      </c>
      <c r="B99" s="25" t="s">
        <v>43</v>
      </c>
      <c r="C99" s="25" t="s">
        <v>241</v>
      </c>
      <c r="D99" s="25" t="s">
        <v>146</v>
      </c>
      <c r="E99" s="25" t="s">
        <v>100</v>
      </c>
      <c r="F99" s="22">
        <v>35000</v>
      </c>
      <c r="G99" s="88">
        <v>0</v>
      </c>
      <c r="H99" s="22">
        <v>35000</v>
      </c>
      <c r="I99" s="22">
        <f>F99*0.0287</f>
        <v>1004.5</v>
      </c>
      <c r="J99" s="88">
        <v>0</v>
      </c>
      <c r="K99" s="22">
        <f t="shared" ref="K99" si="9">F99*0.0304</f>
        <v>1064</v>
      </c>
      <c r="L99" s="88">
        <v>125</v>
      </c>
      <c r="M99" s="22">
        <f>I99+J99+K99+L99</f>
        <v>2193.5</v>
      </c>
      <c r="N99" s="21">
        <f>H99-M99</f>
        <v>32806.5</v>
      </c>
    </row>
    <row r="100" spans="1:15" s="2" customFormat="1" ht="34.5" customHeight="1" x14ac:dyDescent="0.2">
      <c r="A100" s="26">
        <f t="shared" si="7"/>
        <v>90</v>
      </c>
      <c r="B100" s="25" t="s">
        <v>7</v>
      </c>
      <c r="C100" s="25" t="s">
        <v>62</v>
      </c>
      <c r="D100" s="25" t="s">
        <v>276</v>
      </c>
      <c r="E100" s="25" t="s">
        <v>56</v>
      </c>
      <c r="F100" s="22">
        <v>150000</v>
      </c>
      <c r="G100" s="88">
        <v>0</v>
      </c>
      <c r="H100" s="22">
        <v>150000</v>
      </c>
      <c r="I100" s="22">
        <f t="shared" ref="I100" si="10">F100*0.0287</f>
        <v>4305</v>
      </c>
      <c r="J100" s="22">
        <v>23981.99</v>
      </c>
      <c r="K100" s="22">
        <v>4098.53</v>
      </c>
      <c r="L100" s="88">
        <v>125</v>
      </c>
      <c r="M100" s="22">
        <f t="shared" ref="M100" si="11">I100+J100+K100+L100</f>
        <v>32510.52</v>
      </c>
      <c r="N100" s="21">
        <f t="shared" ref="N100" si="12">H100-M100</f>
        <v>117489.48</v>
      </c>
      <c r="O100" s="3"/>
    </row>
    <row r="101" spans="1:15" s="12" customFormat="1" ht="36" customHeight="1" x14ac:dyDescent="0.2">
      <c r="A101" s="26">
        <f t="shared" si="7"/>
        <v>91</v>
      </c>
      <c r="B101" s="25" t="s">
        <v>51</v>
      </c>
      <c r="C101" s="25" t="s">
        <v>240</v>
      </c>
      <c r="D101" s="25" t="s">
        <v>75</v>
      </c>
      <c r="E101" s="25" t="s">
        <v>56</v>
      </c>
      <c r="F101" s="22">
        <v>70000</v>
      </c>
      <c r="G101" s="88">
        <v>0</v>
      </c>
      <c r="H101" s="22">
        <v>70000</v>
      </c>
      <c r="I101" s="22">
        <f>F101*0.0287</f>
        <v>2009</v>
      </c>
      <c r="J101" s="22">
        <v>5368.48</v>
      </c>
      <c r="K101" s="22">
        <f>F101*0.0304</f>
        <v>2128</v>
      </c>
      <c r="L101" s="22">
        <v>4443</v>
      </c>
      <c r="M101" s="22">
        <f>I101+J101+K101+L101</f>
        <v>13948.48</v>
      </c>
      <c r="N101" s="21">
        <f>H101-M101</f>
        <v>56051.520000000004</v>
      </c>
    </row>
    <row r="102" spans="1:15" s="12" customFormat="1" ht="36" customHeight="1" x14ac:dyDescent="0.2">
      <c r="A102" s="26">
        <f t="shared" si="7"/>
        <v>92</v>
      </c>
      <c r="B102" s="25" t="s">
        <v>278</v>
      </c>
      <c r="C102" s="25" t="s">
        <v>240</v>
      </c>
      <c r="D102" s="25" t="s">
        <v>158</v>
      </c>
      <c r="E102" s="25" t="s">
        <v>232</v>
      </c>
      <c r="F102" s="22">
        <v>45000</v>
      </c>
      <c r="G102" s="88">
        <v>0</v>
      </c>
      <c r="H102" s="22">
        <v>45000</v>
      </c>
      <c r="I102" s="22">
        <f>F102*0.0287</f>
        <v>1291.5</v>
      </c>
      <c r="J102" s="22">
        <v>1148.33</v>
      </c>
      <c r="K102" s="22">
        <f>F102*0.0304</f>
        <v>1368</v>
      </c>
      <c r="L102" s="22">
        <v>125</v>
      </c>
      <c r="M102" s="22">
        <f>I102+J102+K102+L102</f>
        <v>3932.83</v>
      </c>
      <c r="N102" s="21">
        <f>H102-M102</f>
        <v>41067.17</v>
      </c>
    </row>
    <row r="103" spans="1:15" s="2" customFormat="1" ht="36" x14ac:dyDescent="0.2">
      <c r="A103" s="26">
        <f t="shared" si="7"/>
        <v>93</v>
      </c>
      <c r="B103" s="25" t="s">
        <v>30</v>
      </c>
      <c r="C103" s="25" t="s">
        <v>240</v>
      </c>
      <c r="D103" s="25" t="s">
        <v>14</v>
      </c>
      <c r="E103" s="25" t="s">
        <v>57</v>
      </c>
      <c r="F103" s="22">
        <v>35000</v>
      </c>
      <c r="G103" s="88">
        <v>0</v>
      </c>
      <c r="H103" s="22">
        <v>35000</v>
      </c>
      <c r="I103" s="22">
        <f>F103*0.0287</f>
        <v>1004.5</v>
      </c>
      <c r="J103" s="22">
        <v>0</v>
      </c>
      <c r="K103" s="22">
        <f>F103*0.0304</f>
        <v>1064</v>
      </c>
      <c r="L103" s="88">
        <v>125</v>
      </c>
      <c r="M103" s="22">
        <f>I103+J103+K103+L103</f>
        <v>2193.5</v>
      </c>
      <c r="N103" s="21">
        <f>H103-M103</f>
        <v>32806.5</v>
      </c>
      <c r="O103" s="3"/>
    </row>
    <row r="104" spans="1:15" s="12" customFormat="1" ht="36" customHeight="1" x14ac:dyDescent="0.2">
      <c r="A104" s="26">
        <f t="shared" si="7"/>
        <v>94</v>
      </c>
      <c r="B104" s="25" t="s">
        <v>133</v>
      </c>
      <c r="C104" s="25" t="s">
        <v>240</v>
      </c>
      <c r="D104" s="25" t="s">
        <v>132</v>
      </c>
      <c r="E104" s="25" t="s">
        <v>57</v>
      </c>
      <c r="F104" s="22">
        <v>70000</v>
      </c>
      <c r="G104" s="88">
        <v>0</v>
      </c>
      <c r="H104" s="22">
        <v>70000</v>
      </c>
      <c r="I104" s="22">
        <f>F104*0.0287</f>
        <v>2009</v>
      </c>
      <c r="J104" s="22">
        <v>5368.48</v>
      </c>
      <c r="K104" s="22">
        <f>F104*0.0304</f>
        <v>2128</v>
      </c>
      <c r="L104" s="22">
        <v>1568.5</v>
      </c>
      <c r="M104" s="22">
        <f>I104+J104+K104+L104</f>
        <v>11073.98</v>
      </c>
      <c r="N104" s="21">
        <f>H104-M104</f>
        <v>58926.020000000004</v>
      </c>
    </row>
    <row r="105" spans="1:15" s="2" customFormat="1" ht="34.5" customHeight="1" x14ac:dyDescent="0.2">
      <c r="A105" s="26">
        <f t="shared" si="7"/>
        <v>95</v>
      </c>
      <c r="B105" s="25" t="s">
        <v>89</v>
      </c>
      <c r="C105" s="25" t="s">
        <v>80</v>
      </c>
      <c r="D105" s="25" t="s">
        <v>90</v>
      </c>
      <c r="E105" s="25" t="s">
        <v>56</v>
      </c>
      <c r="F105" s="22">
        <v>45000</v>
      </c>
      <c r="G105" s="88">
        <v>0</v>
      </c>
      <c r="H105" s="22">
        <v>45000</v>
      </c>
      <c r="I105" s="22">
        <f t="shared" ref="I105" si="13">F105*0.0287</f>
        <v>1291.5</v>
      </c>
      <c r="J105" s="22">
        <v>0</v>
      </c>
      <c r="K105" s="22">
        <f t="shared" ref="K105" si="14">F105*0.0304</f>
        <v>1368</v>
      </c>
      <c r="L105" s="22">
        <v>125</v>
      </c>
      <c r="M105" s="22">
        <f t="shared" ref="M105" si="15">I105+J105+K105+L105</f>
        <v>2784.5</v>
      </c>
      <c r="N105" s="21">
        <f t="shared" ref="N105" si="16">H105-M105</f>
        <v>42215.5</v>
      </c>
      <c r="O105" s="3"/>
    </row>
    <row r="106" spans="1:15" s="12" customFormat="1" ht="36" customHeight="1" x14ac:dyDescent="0.2">
      <c r="A106" s="26">
        <f t="shared" si="7"/>
        <v>96</v>
      </c>
      <c r="B106" s="25" t="s">
        <v>91</v>
      </c>
      <c r="C106" s="25" t="s">
        <v>240</v>
      </c>
      <c r="D106" s="25" t="s">
        <v>90</v>
      </c>
      <c r="E106" s="25" t="s">
        <v>56</v>
      </c>
      <c r="F106" s="22">
        <v>45000</v>
      </c>
      <c r="G106" s="88">
        <v>0</v>
      </c>
      <c r="H106" s="22">
        <v>45000</v>
      </c>
      <c r="I106" s="22">
        <f>F106*0.0287</f>
        <v>1291.5</v>
      </c>
      <c r="J106" s="22">
        <v>0</v>
      </c>
      <c r="K106" s="22">
        <f>F106*0.0304</f>
        <v>1368</v>
      </c>
      <c r="L106" s="22">
        <v>1561</v>
      </c>
      <c r="M106" s="22">
        <f>I106+J106+K106+L106</f>
        <v>4220.5</v>
      </c>
      <c r="N106" s="21">
        <f>H106-M106</f>
        <v>40779.5</v>
      </c>
    </row>
    <row r="107" spans="1:15" s="12" customFormat="1" ht="36" customHeight="1" x14ac:dyDescent="0.2">
      <c r="A107" s="26">
        <f t="shared" si="7"/>
        <v>97</v>
      </c>
      <c r="B107" s="25" t="s">
        <v>93</v>
      </c>
      <c r="C107" s="25" t="s">
        <v>240</v>
      </c>
      <c r="D107" s="25" t="s">
        <v>90</v>
      </c>
      <c r="E107" s="25" t="s">
        <v>56</v>
      </c>
      <c r="F107" s="22">
        <v>45000</v>
      </c>
      <c r="G107" s="88">
        <v>0</v>
      </c>
      <c r="H107" s="22">
        <v>45000</v>
      </c>
      <c r="I107" s="22">
        <f>F107*0.0287</f>
        <v>1291.5</v>
      </c>
      <c r="J107" s="22">
        <v>0</v>
      </c>
      <c r="K107" s="22">
        <f>F107*0.0304</f>
        <v>1368</v>
      </c>
      <c r="L107" s="22">
        <v>1561</v>
      </c>
      <c r="M107" s="22">
        <f>I107+J107+K107+L107</f>
        <v>4220.5</v>
      </c>
      <c r="N107" s="21">
        <f>H107-M107</f>
        <v>40779.5</v>
      </c>
    </row>
    <row r="108" spans="1:15" s="12" customFormat="1" ht="36" customHeight="1" x14ac:dyDescent="0.2">
      <c r="A108" s="26">
        <f t="shared" si="7"/>
        <v>98</v>
      </c>
      <c r="B108" s="25" t="s">
        <v>94</v>
      </c>
      <c r="C108" s="25" t="s">
        <v>240</v>
      </c>
      <c r="D108" s="25" t="s">
        <v>90</v>
      </c>
      <c r="E108" s="25" t="s">
        <v>56</v>
      </c>
      <c r="F108" s="22">
        <v>45000</v>
      </c>
      <c r="G108" s="88">
        <v>0</v>
      </c>
      <c r="H108" s="22">
        <v>45000</v>
      </c>
      <c r="I108" s="22">
        <f>F108*0.0287</f>
        <v>1291.5</v>
      </c>
      <c r="J108" s="22">
        <v>0</v>
      </c>
      <c r="K108" s="22">
        <f>F108*0.0304</f>
        <v>1368</v>
      </c>
      <c r="L108" s="22">
        <v>125</v>
      </c>
      <c r="M108" s="22">
        <f>I108+J108+K108+L108</f>
        <v>2784.5</v>
      </c>
      <c r="N108" s="21">
        <f>H108-M108</f>
        <v>42215.5</v>
      </c>
    </row>
    <row r="109" spans="1:15" s="12" customFormat="1" ht="36" customHeight="1" x14ac:dyDescent="0.2">
      <c r="A109" s="26">
        <f t="shared" si="7"/>
        <v>99</v>
      </c>
      <c r="B109" s="25" t="s">
        <v>95</v>
      </c>
      <c r="C109" s="25" t="s">
        <v>240</v>
      </c>
      <c r="D109" s="25" t="s">
        <v>90</v>
      </c>
      <c r="E109" s="25" t="s">
        <v>56</v>
      </c>
      <c r="F109" s="22">
        <v>45000</v>
      </c>
      <c r="G109" s="88">
        <v>0</v>
      </c>
      <c r="H109" s="22">
        <v>45000</v>
      </c>
      <c r="I109" s="22">
        <f>F109*0.0287</f>
        <v>1291.5</v>
      </c>
      <c r="J109" s="22">
        <v>0</v>
      </c>
      <c r="K109" s="22">
        <f>F109*0.0304</f>
        <v>1368</v>
      </c>
      <c r="L109" s="22">
        <v>125</v>
      </c>
      <c r="M109" s="22">
        <f>I109+J109+K109+L109</f>
        <v>2784.5</v>
      </c>
      <c r="N109" s="21">
        <f>H109-M109</f>
        <v>42215.5</v>
      </c>
    </row>
    <row r="110" spans="1:15" s="12" customFormat="1" ht="36" customHeight="1" x14ac:dyDescent="0.2">
      <c r="A110" s="26">
        <f t="shared" si="7"/>
        <v>100</v>
      </c>
      <c r="B110" s="25" t="s">
        <v>96</v>
      </c>
      <c r="C110" s="25" t="s">
        <v>240</v>
      </c>
      <c r="D110" s="25" t="s">
        <v>90</v>
      </c>
      <c r="E110" s="25" t="s">
        <v>56</v>
      </c>
      <c r="F110" s="22">
        <v>45000</v>
      </c>
      <c r="G110" s="88">
        <v>0</v>
      </c>
      <c r="H110" s="22">
        <v>45000</v>
      </c>
      <c r="I110" s="22">
        <f>F110*0.0287</f>
        <v>1291.5</v>
      </c>
      <c r="J110" s="22">
        <v>0</v>
      </c>
      <c r="K110" s="22">
        <f>F110*0.0304</f>
        <v>1368</v>
      </c>
      <c r="L110" s="22">
        <v>1315.12</v>
      </c>
      <c r="M110" s="22">
        <f>I110+J110+K110+L110</f>
        <v>3974.62</v>
      </c>
      <c r="N110" s="21">
        <f>H110-M110</f>
        <v>41025.379999999997</v>
      </c>
    </row>
    <row r="111" spans="1:15" s="12" customFormat="1" ht="36" customHeight="1" x14ac:dyDescent="0.2">
      <c r="A111" s="26">
        <f t="shared" si="7"/>
        <v>101</v>
      </c>
      <c r="B111" s="25" t="s">
        <v>115</v>
      </c>
      <c r="C111" s="25" t="s">
        <v>240</v>
      </c>
      <c r="D111" s="25" t="s">
        <v>90</v>
      </c>
      <c r="E111" s="25" t="s">
        <v>56</v>
      </c>
      <c r="F111" s="22">
        <v>45000</v>
      </c>
      <c r="G111" s="88">
        <v>0</v>
      </c>
      <c r="H111" s="22">
        <v>45000</v>
      </c>
      <c r="I111" s="22">
        <f>F111*0.0287</f>
        <v>1291.5</v>
      </c>
      <c r="J111" s="22">
        <v>0</v>
      </c>
      <c r="K111" s="22">
        <f>F111*0.0304</f>
        <v>1368</v>
      </c>
      <c r="L111" s="22">
        <v>1315.12</v>
      </c>
      <c r="M111" s="22">
        <f>I111+J111+K111+L111</f>
        <v>3974.62</v>
      </c>
      <c r="N111" s="21">
        <f>H111-M111</f>
        <v>41025.379999999997</v>
      </c>
    </row>
    <row r="112" spans="1:15" s="12" customFormat="1" ht="36" customHeight="1" x14ac:dyDescent="0.2">
      <c r="A112" s="26">
        <f t="shared" si="7"/>
        <v>102</v>
      </c>
      <c r="B112" s="25" t="s">
        <v>150</v>
      </c>
      <c r="C112" s="25" t="s">
        <v>240</v>
      </c>
      <c r="D112" s="25" t="s">
        <v>90</v>
      </c>
      <c r="E112" s="25" t="s">
        <v>56</v>
      </c>
      <c r="F112" s="22">
        <v>45000</v>
      </c>
      <c r="G112" s="88">
        <v>0</v>
      </c>
      <c r="H112" s="22">
        <v>45000</v>
      </c>
      <c r="I112" s="22">
        <f t="shared" ref="I112" si="17">F112*0.0287</f>
        <v>1291.5</v>
      </c>
      <c r="J112" s="88">
        <v>0</v>
      </c>
      <c r="K112" s="22">
        <v>1368</v>
      </c>
      <c r="L112" s="22">
        <v>25</v>
      </c>
      <c r="M112" s="22">
        <f t="shared" ref="M112" si="18">I112+J112+K112+L112</f>
        <v>2684.5</v>
      </c>
      <c r="N112" s="21">
        <f t="shared" ref="N112" si="19">H112-M112</f>
        <v>42315.5</v>
      </c>
    </row>
    <row r="113" spans="1:14" s="12" customFormat="1" ht="36" customHeight="1" x14ac:dyDescent="0.2">
      <c r="A113" s="26">
        <f t="shared" si="7"/>
        <v>103</v>
      </c>
      <c r="B113" s="25" t="s">
        <v>47</v>
      </c>
      <c r="C113" s="25" t="s">
        <v>240</v>
      </c>
      <c r="D113" s="25" t="s">
        <v>84</v>
      </c>
      <c r="E113" s="25" t="s">
        <v>56</v>
      </c>
      <c r="F113" s="22">
        <v>80000</v>
      </c>
      <c r="G113" s="88">
        <v>0</v>
      </c>
      <c r="H113" s="22">
        <v>80000</v>
      </c>
      <c r="I113" s="22">
        <f>F113*0.0287</f>
        <v>2296</v>
      </c>
      <c r="J113" s="22">
        <v>7103.64</v>
      </c>
      <c r="K113" s="22">
        <f>F113*0.0304</f>
        <v>2432</v>
      </c>
      <c r="L113" s="22">
        <v>1315.12</v>
      </c>
      <c r="M113" s="22">
        <f>I113+J113+K113+L113</f>
        <v>13146.759999999998</v>
      </c>
      <c r="N113" s="21">
        <f>H113-M113</f>
        <v>66853.240000000005</v>
      </c>
    </row>
    <row r="114" spans="1:14" s="12" customFormat="1" ht="36" customHeight="1" x14ac:dyDescent="0.2">
      <c r="A114" s="26">
        <f t="shared" si="7"/>
        <v>104</v>
      </c>
      <c r="B114" s="25" t="s">
        <v>50</v>
      </c>
      <c r="C114" s="25" t="s">
        <v>240</v>
      </c>
      <c r="D114" s="25" t="s">
        <v>74</v>
      </c>
      <c r="E114" s="25" t="s">
        <v>56</v>
      </c>
      <c r="F114" s="22">
        <v>45000</v>
      </c>
      <c r="G114" s="88">
        <v>0</v>
      </c>
      <c r="H114" s="22">
        <v>45000</v>
      </c>
      <c r="I114" s="22">
        <f t="shared" ref="I114" si="20">F114*0.0287</f>
        <v>1291.5</v>
      </c>
      <c r="J114" s="22">
        <v>1148.33</v>
      </c>
      <c r="K114" s="22">
        <f t="shared" ref="K114" si="21">F114*0.0304</f>
        <v>1368</v>
      </c>
      <c r="L114" s="88">
        <v>125</v>
      </c>
      <c r="M114" s="22">
        <f t="shared" ref="M114" si="22">I114+J114+K114+L114</f>
        <v>3932.83</v>
      </c>
      <c r="N114" s="21">
        <f>H114-M114</f>
        <v>41067.17</v>
      </c>
    </row>
    <row r="115" spans="1:14" s="12" customFormat="1" ht="36" customHeight="1" x14ac:dyDescent="0.2">
      <c r="A115" s="26">
        <f t="shared" si="7"/>
        <v>105</v>
      </c>
      <c r="B115" s="25" t="s">
        <v>46</v>
      </c>
      <c r="C115" s="25" t="s">
        <v>242</v>
      </c>
      <c r="D115" s="25" t="s">
        <v>111</v>
      </c>
      <c r="E115" s="25" t="s">
        <v>57</v>
      </c>
      <c r="F115" s="22">
        <v>110000</v>
      </c>
      <c r="G115" s="88">
        <v>0</v>
      </c>
      <c r="H115" s="22">
        <v>110000</v>
      </c>
      <c r="I115" s="22">
        <f t="shared" ref="I115" si="23">F115*0.0287</f>
        <v>3157</v>
      </c>
      <c r="J115" s="22">
        <v>14457.62</v>
      </c>
      <c r="K115" s="22">
        <f>F115*0.0304</f>
        <v>3344</v>
      </c>
      <c r="L115" s="88">
        <v>125</v>
      </c>
      <c r="M115" s="22">
        <f t="shared" ref="M115" si="24">I115+J115+K115+L115</f>
        <v>21083.620000000003</v>
      </c>
      <c r="N115" s="21">
        <f>H115-M115</f>
        <v>88916.38</v>
      </c>
    </row>
    <row r="116" spans="1:14" s="12" customFormat="1" ht="36" customHeight="1" x14ac:dyDescent="0.2">
      <c r="A116" s="26">
        <f t="shared" si="7"/>
        <v>106</v>
      </c>
      <c r="B116" s="25" t="s">
        <v>76</v>
      </c>
      <c r="C116" s="25" t="s">
        <v>242</v>
      </c>
      <c r="D116" s="25" t="s">
        <v>77</v>
      </c>
      <c r="E116" s="25" t="s">
        <v>57</v>
      </c>
      <c r="F116" s="22">
        <v>50000</v>
      </c>
      <c r="G116" s="88">
        <v>0</v>
      </c>
      <c r="H116" s="22">
        <v>50000</v>
      </c>
      <c r="I116" s="22">
        <f>F116*0.0287</f>
        <v>1435</v>
      </c>
      <c r="J116" s="22">
        <v>0</v>
      </c>
      <c r="K116" s="22">
        <f>F116*0.0304</f>
        <v>1520</v>
      </c>
      <c r="L116" s="22">
        <v>1315.12</v>
      </c>
      <c r="M116" s="22">
        <f>I116+J116+K116+L116</f>
        <v>4270.12</v>
      </c>
      <c r="N116" s="21">
        <f>H116-M116</f>
        <v>45729.88</v>
      </c>
    </row>
    <row r="117" spans="1:14" s="12" customFormat="1" ht="36" customHeight="1" x14ac:dyDescent="0.2">
      <c r="A117" s="26">
        <f t="shared" si="7"/>
        <v>107</v>
      </c>
      <c r="B117" s="25" t="s">
        <v>265</v>
      </c>
      <c r="C117" s="25" t="s">
        <v>242</v>
      </c>
      <c r="D117" s="25" t="s">
        <v>238</v>
      </c>
      <c r="E117" s="25" t="s">
        <v>57</v>
      </c>
      <c r="F117" s="22">
        <v>35000</v>
      </c>
      <c r="G117" s="88">
        <v>0</v>
      </c>
      <c r="H117" s="22">
        <v>35000</v>
      </c>
      <c r="I117" s="22">
        <f>F117*0.0287</f>
        <v>1004.5</v>
      </c>
      <c r="J117" s="22">
        <v>0</v>
      </c>
      <c r="K117" s="22">
        <f>F117*0.0304</f>
        <v>1064</v>
      </c>
      <c r="L117" s="22">
        <v>125</v>
      </c>
      <c r="M117" s="22">
        <f>I117+J117+K117+L117</f>
        <v>2193.5</v>
      </c>
      <c r="N117" s="21">
        <f>H117-M117</f>
        <v>32806.5</v>
      </c>
    </row>
    <row r="118" spans="1:14" s="19" customFormat="1" ht="36" customHeight="1" x14ac:dyDescent="0.2">
      <c r="A118" s="26">
        <f t="shared" si="7"/>
        <v>108</v>
      </c>
      <c r="B118" s="25" t="s">
        <v>42</v>
      </c>
      <c r="C118" s="25" t="s">
        <v>240</v>
      </c>
      <c r="D118" s="25" t="s">
        <v>90</v>
      </c>
      <c r="E118" s="25" t="s">
        <v>257</v>
      </c>
      <c r="F118" s="22">
        <v>0</v>
      </c>
      <c r="G118" s="88">
        <v>0</v>
      </c>
      <c r="H118" s="22">
        <v>0</v>
      </c>
      <c r="I118" s="22">
        <v>0</v>
      </c>
      <c r="J118" s="22">
        <v>0</v>
      </c>
      <c r="K118" s="22">
        <v>0</v>
      </c>
      <c r="L118" s="88">
        <v>0</v>
      </c>
      <c r="M118" s="22">
        <v>0</v>
      </c>
      <c r="N118" s="21">
        <f t="shared" ref="N118" si="25">H118-M118</f>
        <v>0</v>
      </c>
    </row>
    <row r="119" spans="1:14" s="12" customFormat="1" ht="36" customHeight="1" x14ac:dyDescent="0.2">
      <c r="A119" s="26">
        <f t="shared" si="7"/>
        <v>109</v>
      </c>
      <c r="B119" s="25" t="s">
        <v>131</v>
      </c>
      <c r="C119" s="25" t="s">
        <v>241</v>
      </c>
      <c r="D119" s="25" t="s">
        <v>88</v>
      </c>
      <c r="E119" s="25" t="s">
        <v>257</v>
      </c>
      <c r="F119" s="22">
        <v>0</v>
      </c>
      <c r="G119" s="88">
        <v>0</v>
      </c>
      <c r="H119" s="22">
        <v>0</v>
      </c>
      <c r="I119" s="22">
        <v>0</v>
      </c>
      <c r="J119" s="22">
        <v>0</v>
      </c>
      <c r="K119" s="22">
        <f>F119*0.0304</f>
        <v>0</v>
      </c>
      <c r="L119" s="22">
        <v>0</v>
      </c>
      <c r="M119" s="22">
        <v>0</v>
      </c>
      <c r="N119" s="21">
        <v>0</v>
      </c>
    </row>
    <row r="120" spans="1:14" s="12" customFormat="1" ht="36" customHeight="1" x14ac:dyDescent="0.2">
      <c r="A120" s="26">
        <f t="shared" si="7"/>
        <v>110</v>
      </c>
      <c r="B120" s="25" t="s">
        <v>255</v>
      </c>
      <c r="C120" s="25" t="s">
        <v>60</v>
      </c>
      <c r="D120" s="25" t="s">
        <v>256</v>
      </c>
      <c r="E120" s="25" t="s">
        <v>257</v>
      </c>
      <c r="F120" s="22">
        <v>0</v>
      </c>
      <c r="G120" s="88">
        <v>0</v>
      </c>
      <c r="H120" s="22">
        <v>0</v>
      </c>
      <c r="I120" s="22">
        <v>0</v>
      </c>
      <c r="J120" s="22">
        <v>0</v>
      </c>
      <c r="K120" s="22">
        <f>F120*0.0304</f>
        <v>0</v>
      </c>
      <c r="L120" s="22">
        <v>0</v>
      </c>
      <c r="M120" s="22">
        <v>0</v>
      </c>
      <c r="N120" s="21">
        <v>0</v>
      </c>
    </row>
    <row r="121" spans="1:14" s="12" customFormat="1" ht="36" customHeight="1" thickBot="1" x14ac:dyDescent="0.25">
      <c r="A121" s="70">
        <f t="shared" si="7"/>
        <v>111</v>
      </c>
      <c r="B121" s="83" t="s">
        <v>258</v>
      </c>
      <c r="C121" s="83" t="s">
        <v>244</v>
      </c>
      <c r="D121" s="83" t="s">
        <v>266</v>
      </c>
      <c r="E121" s="83" t="s">
        <v>257</v>
      </c>
      <c r="F121" s="89">
        <v>0</v>
      </c>
      <c r="G121" s="90">
        <v>0</v>
      </c>
      <c r="H121" s="89">
        <v>0</v>
      </c>
      <c r="I121" s="89">
        <v>0</v>
      </c>
      <c r="J121" s="89">
        <v>0</v>
      </c>
      <c r="K121" s="89">
        <v>0</v>
      </c>
      <c r="L121" s="89">
        <v>0</v>
      </c>
      <c r="M121" s="89">
        <v>0</v>
      </c>
      <c r="N121" s="91">
        <v>0</v>
      </c>
    </row>
    <row r="122" spans="1:14" s="12" customFormat="1" ht="36" customHeight="1" thickBot="1" x14ac:dyDescent="0.3">
      <c r="A122" s="57"/>
      <c r="B122" s="58" t="s">
        <v>79</v>
      </c>
      <c r="C122" s="58"/>
      <c r="D122" s="58"/>
      <c r="E122" s="58"/>
      <c r="F122" s="92">
        <f>SUM(F11:F121)</f>
        <v>5318000</v>
      </c>
      <c r="G122" s="92">
        <f t="shared" ref="G122:N122" si="26">SUM(G11:G121)</f>
        <v>0</v>
      </c>
      <c r="H122" s="92">
        <f t="shared" si="26"/>
        <v>5318000</v>
      </c>
      <c r="I122" s="92">
        <f t="shared" si="26"/>
        <v>152626.59999999998</v>
      </c>
      <c r="J122" s="92">
        <f>SUM(J11:J121)</f>
        <v>274550.09000000003</v>
      </c>
      <c r="K122" s="92">
        <f t="shared" si="26"/>
        <v>157839.85000000003</v>
      </c>
      <c r="L122" s="92">
        <f>SUM(L11:L121)</f>
        <v>56509.000000000015</v>
      </c>
      <c r="M122" s="92">
        <f t="shared" si="26"/>
        <v>641525.54</v>
      </c>
      <c r="N122" s="92">
        <f t="shared" si="26"/>
        <v>4676474.459999999</v>
      </c>
    </row>
    <row r="123" spans="1:14" s="12" customFormat="1" ht="36" customHeight="1" x14ac:dyDescent="0.2">
      <c r="A123" s="39"/>
      <c r="B123" s="40"/>
      <c r="C123"/>
      <c r="D123"/>
      <c r="E123" s="4"/>
      <c r="F123" s="93"/>
      <c r="G123" s="35"/>
      <c r="H123" s="35"/>
      <c r="I123" s="93"/>
      <c r="J123" s="35"/>
      <c r="K123" s="93"/>
      <c r="L123" s="93"/>
      <c r="M123" s="93"/>
      <c r="N123" s="93"/>
    </row>
    <row r="124" spans="1:14" s="12" customFormat="1" ht="36.75" customHeight="1" x14ac:dyDescent="0.2">
      <c r="A124" s="41"/>
      <c r="B124" s="40"/>
      <c r="C124"/>
      <c r="D124"/>
      <c r="E124" s="4"/>
      <c r="F124" s="35"/>
      <c r="G124" s="35"/>
      <c r="H124" s="35"/>
      <c r="I124" s="35"/>
      <c r="J124" s="35"/>
      <c r="K124" s="35"/>
      <c r="L124" s="35"/>
      <c r="M124" s="93"/>
      <c r="N124" s="93"/>
    </row>
    <row r="125" spans="1:14" s="12" customFormat="1" ht="36" customHeight="1" x14ac:dyDescent="0.2">
      <c r="A125" s="35"/>
      <c r="B125"/>
      <c r="C125"/>
      <c r="D125"/>
      <c r="E125" s="4"/>
      <c r="F125" s="35"/>
      <c r="G125" s="35"/>
      <c r="H125" s="35"/>
      <c r="I125" s="35"/>
      <c r="J125" s="35"/>
      <c r="K125" s="35"/>
      <c r="L125" s="35"/>
      <c r="M125" s="35"/>
      <c r="N125" s="35"/>
    </row>
    <row r="126" spans="1:14" s="12" customFormat="1" ht="36" customHeight="1" x14ac:dyDescent="0.2">
      <c r="A126" s="35"/>
      <c r="B126"/>
      <c r="C126"/>
      <c r="D126"/>
      <c r="E126" s="4"/>
      <c r="F126" s="35"/>
      <c r="G126" s="35"/>
      <c r="H126" s="35"/>
      <c r="I126" s="35"/>
      <c r="J126" s="35"/>
      <c r="K126" s="35"/>
      <c r="L126" s="35"/>
      <c r="M126" s="35"/>
      <c r="N126" s="35"/>
    </row>
    <row r="127" spans="1:14" s="12" customFormat="1" ht="36" customHeight="1" x14ac:dyDescent="0.2">
      <c r="A127" s="35"/>
      <c r="B127"/>
      <c r="C127"/>
      <c r="D127"/>
      <c r="E127" s="4"/>
      <c r="F127" s="35"/>
      <c r="G127" s="35"/>
      <c r="H127" s="35"/>
      <c r="I127" s="35"/>
      <c r="J127" s="35"/>
      <c r="K127" s="35"/>
      <c r="L127" s="35"/>
      <c r="M127" s="35"/>
      <c r="N127" s="35"/>
    </row>
    <row r="128" spans="1:14" s="11" customFormat="1" ht="36" customHeight="1" x14ac:dyDescent="0.2">
      <c r="A128" s="35"/>
      <c r="B128"/>
      <c r="C128"/>
      <c r="D128"/>
      <c r="E128" s="4"/>
      <c r="F128" s="35"/>
      <c r="G128" s="35"/>
      <c r="H128" s="35"/>
      <c r="I128" s="35"/>
      <c r="J128" s="35"/>
      <c r="K128" s="35"/>
      <c r="L128" s="35"/>
      <c r="M128" s="35"/>
      <c r="N128" s="35"/>
    </row>
    <row r="129" spans="6:14" ht="21.75" customHeight="1" x14ac:dyDescent="0.2"/>
    <row r="130" spans="6:14" ht="21.75" customHeight="1" x14ac:dyDescent="0.2"/>
    <row r="131" spans="6:14" ht="21.75" customHeight="1" x14ac:dyDescent="0.2"/>
    <row r="132" spans="6:14" ht="21.75" customHeight="1" x14ac:dyDescent="0.2"/>
    <row r="133" spans="6:14" ht="21.75" customHeight="1" x14ac:dyDescent="0.2"/>
    <row r="134" spans="6:14" ht="21.75" customHeight="1" x14ac:dyDescent="0.2"/>
    <row r="135" spans="6:14" ht="21.75" customHeight="1" x14ac:dyDescent="0.2">
      <c r="F135" s="93"/>
      <c r="G135" s="93"/>
      <c r="H135" s="93"/>
      <c r="I135" s="93"/>
      <c r="J135" s="93"/>
      <c r="K135" s="93"/>
      <c r="L135" s="93"/>
      <c r="M135" s="93"/>
      <c r="N135" s="93"/>
    </row>
    <row r="136" spans="6:14" ht="21.75" customHeight="1" x14ac:dyDescent="0.2"/>
    <row r="137" spans="6:14" ht="21.75" customHeight="1" x14ac:dyDescent="0.2"/>
    <row r="138" spans="6:14" ht="21.75" customHeight="1" x14ac:dyDescent="0.2"/>
    <row r="139" spans="6:14" ht="21.75" customHeight="1" x14ac:dyDescent="0.2"/>
    <row r="140" spans="6:14" ht="21.75" customHeight="1" x14ac:dyDescent="0.2"/>
    <row r="141" spans="6:14" ht="21.75" customHeight="1" x14ac:dyDescent="0.2"/>
    <row r="142" spans="6:14" ht="21.75" customHeight="1" x14ac:dyDescent="0.2"/>
    <row r="143" spans="6:14" ht="21.75" customHeight="1" x14ac:dyDescent="0.2"/>
    <row r="144" spans="6:14" ht="21.75" customHeight="1" x14ac:dyDescent="0.2"/>
    <row r="145" ht="21.75" customHeight="1" x14ac:dyDescent="0.2"/>
    <row r="146" ht="21.75" customHeight="1" x14ac:dyDescent="0.2"/>
    <row r="147" ht="21.75" customHeight="1" x14ac:dyDescent="0.2"/>
    <row r="148" ht="21.75" customHeight="1" x14ac:dyDescent="0.2"/>
    <row r="149" ht="21.75" customHeight="1" x14ac:dyDescent="0.2"/>
    <row r="150" ht="21.75" customHeight="1" x14ac:dyDescent="0.2"/>
    <row r="151" ht="21.75" customHeight="1" x14ac:dyDescent="0.2"/>
    <row r="152" ht="21.75" customHeight="1" x14ac:dyDescent="0.2"/>
    <row r="153" ht="21.75" customHeight="1" x14ac:dyDescent="0.2"/>
    <row r="154" ht="21.75" customHeight="1" x14ac:dyDescent="0.2"/>
    <row r="155" ht="21.75" customHeight="1" x14ac:dyDescent="0.2"/>
    <row r="156" ht="21.75" customHeight="1" x14ac:dyDescent="0.2"/>
    <row r="157" ht="21.75" customHeight="1" x14ac:dyDescent="0.2"/>
    <row r="158" ht="21.75" customHeight="1" x14ac:dyDescent="0.2"/>
    <row r="159" ht="21.75" customHeight="1" x14ac:dyDescent="0.2"/>
    <row r="160" ht="21.75" customHeight="1" x14ac:dyDescent="0.2"/>
    <row r="161" spans="1:14" x14ac:dyDescent="0.2">
      <c r="B161" s="2"/>
      <c r="C161" s="2"/>
      <c r="D161" s="2"/>
      <c r="E161" s="8"/>
      <c r="F161" s="36"/>
      <c r="G161" s="36"/>
      <c r="H161" s="36"/>
      <c r="I161" s="36"/>
      <c r="J161" s="36"/>
      <c r="K161" s="36"/>
      <c r="L161" s="36"/>
      <c r="M161" s="36"/>
      <c r="N161" s="36"/>
    </row>
    <row r="162" spans="1:14" x14ac:dyDescent="0.2">
      <c r="B162" s="2"/>
      <c r="C162" s="2"/>
      <c r="D162" s="2"/>
      <c r="E162" s="8"/>
      <c r="F162" s="36"/>
      <c r="G162" s="36"/>
      <c r="H162" s="36"/>
      <c r="I162" s="36"/>
      <c r="J162" s="36"/>
      <c r="K162" s="36"/>
      <c r="L162" s="36"/>
      <c r="M162" s="36"/>
      <c r="N162" s="36"/>
    </row>
    <row r="163" spans="1:14" x14ac:dyDescent="0.2">
      <c r="A163" s="36"/>
    </row>
    <row r="164" spans="1:14" x14ac:dyDescent="0.2">
      <c r="A164" s="36"/>
    </row>
    <row r="167" spans="1:14" s="2" customFormat="1" ht="36" customHeight="1" x14ac:dyDescent="0.2">
      <c r="A167" s="35"/>
      <c r="B167"/>
      <c r="C167"/>
      <c r="D167"/>
      <c r="E167" s="4"/>
      <c r="F167" s="35"/>
      <c r="G167" s="35"/>
      <c r="H167" s="35"/>
      <c r="I167" s="35"/>
      <c r="J167" s="35"/>
      <c r="K167" s="35"/>
      <c r="L167" s="35"/>
      <c r="M167" s="35"/>
      <c r="N167" s="35"/>
    </row>
    <row r="168" spans="1:14" s="2" customFormat="1" ht="36" customHeight="1" x14ac:dyDescent="0.2">
      <c r="A168" s="35"/>
      <c r="B168"/>
      <c r="C168"/>
      <c r="D168"/>
      <c r="E168" s="4"/>
      <c r="F168" s="35"/>
      <c r="G168" s="35"/>
      <c r="H168" s="35"/>
      <c r="I168" s="35"/>
      <c r="J168" s="35"/>
      <c r="K168" s="35"/>
      <c r="L168" s="35"/>
      <c r="M168" s="35"/>
      <c r="N168" s="35"/>
    </row>
    <row r="170" spans="1:14" ht="36" customHeight="1" x14ac:dyDescent="0.2"/>
    <row r="171" spans="1:14" ht="36" customHeight="1" x14ac:dyDescent="0.2"/>
    <row r="172" spans="1:14" ht="36" customHeight="1" x14ac:dyDescent="0.2"/>
    <row r="173" spans="1:14" ht="36" customHeight="1" x14ac:dyDescent="0.2"/>
    <row r="175" spans="1:14" x14ac:dyDescent="0.2">
      <c r="B175" s="6"/>
      <c r="C175" s="6"/>
      <c r="D175" s="6"/>
      <c r="E175" s="6"/>
      <c r="F175" s="37"/>
      <c r="G175" s="37"/>
      <c r="H175" s="37"/>
      <c r="I175" s="37"/>
      <c r="J175" s="37"/>
      <c r="K175" s="37"/>
      <c r="L175" s="37"/>
      <c r="M175" s="37"/>
      <c r="N175" s="37"/>
    </row>
    <row r="176" spans="1:14" x14ac:dyDescent="0.2">
      <c r="B176" s="6"/>
      <c r="C176" s="6"/>
      <c r="D176" s="6"/>
      <c r="E176" s="6"/>
      <c r="F176" s="37"/>
      <c r="G176" s="37"/>
      <c r="H176" s="37"/>
      <c r="I176" s="37"/>
      <c r="J176" s="37"/>
      <c r="K176" s="37"/>
      <c r="L176" s="37"/>
      <c r="M176" s="37"/>
      <c r="N176" s="37"/>
    </row>
    <row r="177" spans="1:14" x14ac:dyDescent="0.2">
      <c r="A177" s="37"/>
      <c r="B177" s="6"/>
      <c r="C177" s="6"/>
      <c r="D177" s="6"/>
      <c r="E177" s="6"/>
      <c r="F177" s="37"/>
      <c r="G177" s="37"/>
      <c r="H177" s="37"/>
      <c r="I177" s="37"/>
      <c r="J177" s="37"/>
      <c r="K177" s="37"/>
      <c r="L177" s="37"/>
      <c r="M177" s="37"/>
      <c r="N177" s="37"/>
    </row>
    <row r="178" spans="1:14" x14ac:dyDescent="0.2">
      <c r="A178" s="37"/>
      <c r="B178" s="6"/>
      <c r="C178" s="6"/>
      <c r="D178" s="6"/>
      <c r="E178" s="6"/>
      <c r="F178" s="37"/>
      <c r="G178" s="37"/>
      <c r="H178" s="37"/>
      <c r="I178" s="37"/>
      <c r="J178" s="37"/>
      <c r="K178" s="37"/>
      <c r="L178" s="37"/>
      <c r="M178" s="37"/>
      <c r="N178" s="37"/>
    </row>
    <row r="179" spans="1:14" x14ac:dyDescent="0.2">
      <c r="A179" s="37"/>
      <c r="B179" s="6"/>
      <c r="C179" s="6"/>
      <c r="D179" s="6"/>
      <c r="E179" s="6"/>
      <c r="F179" s="37"/>
      <c r="G179" s="37"/>
      <c r="H179" s="37"/>
      <c r="I179" s="37"/>
      <c r="J179" s="37"/>
      <c r="K179" s="37"/>
      <c r="L179" s="37"/>
      <c r="M179" s="37"/>
      <c r="N179" s="37"/>
    </row>
    <row r="180" spans="1:14" x14ac:dyDescent="0.2">
      <c r="A180" s="37"/>
      <c r="B180" s="6"/>
      <c r="C180" s="6"/>
      <c r="D180" s="6"/>
      <c r="E180" s="6"/>
      <c r="F180" s="37"/>
      <c r="G180" s="37"/>
      <c r="H180" s="37"/>
      <c r="I180" s="37"/>
      <c r="J180" s="37"/>
      <c r="K180" s="37"/>
      <c r="L180" s="37"/>
      <c r="M180" s="37"/>
      <c r="N180" s="37"/>
    </row>
    <row r="181" spans="1:14" s="6" customFormat="1" ht="36" customHeight="1" x14ac:dyDescent="0.2">
      <c r="A181" s="37"/>
      <c r="F181" s="37"/>
      <c r="G181" s="37"/>
      <c r="H181" s="37"/>
      <c r="I181" s="37"/>
      <c r="J181" s="37"/>
      <c r="K181" s="37"/>
      <c r="L181" s="37"/>
      <c r="M181" s="37"/>
      <c r="N181" s="37"/>
    </row>
    <row r="182" spans="1:14" s="6" customFormat="1" ht="36" customHeight="1" x14ac:dyDescent="0.2">
      <c r="A182" s="37"/>
      <c r="F182" s="37"/>
      <c r="G182" s="37"/>
      <c r="H182" s="37"/>
      <c r="I182" s="37"/>
      <c r="J182" s="37"/>
      <c r="K182" s="37"/>
      <c r="L182" s="37"/>
      <c r="M182" s="37"/>
      <c r="N182" s="37"/>
    </row>
    <row r="183" spans="1:14" s="6" customFormat="1" ht="36" customHeight="1" x14ac:dyDescent="0.2">
      <c r="A183" s="37"/>
      <c r="F183" s="37"/>
      <c r="G183" s="37"/>
      <c r="H183" s="37"/>
      <c r="I183" s="37"/>
      <c r="J183" s="37"/>
      <c r="K183" s="37"/>
      <c r="L183" s="37"/>
      <c r="M183" s="37"/>
      <c r="N183" s="37"/>
    </row>
    <row r="184" spans="1:14" s="6" customFormat="1" ht="36" customHeight="1" x14ac:dyDescent="0.2">
      <c r="A184" s="37"/>
      <c r="F184" s="37"/>
      <c r="G184" s="37"/>
      <c r="H184" s="37"/>
      <c r="I184" s="37"/>
      <c r="J184" s="37"/>
      <c r="K184" s="37"/>
      <c r="L184" s="37"/>
      <c r="M184" s="37"/>
      <c r="N184" s="37"/>
    </row>
    <row r="185" spans="1:14" s="6" customFormat="1" ht="36" customHeight="1" x14ac:dyDescent="0.2">
      <c r="A185" s="37"/>
      <c r="F185" s="37"/>
      <c r="G185" s="37"/>
      <c r="H185" s="37"/>
      <c r="I185" s="37"/>
      <c r="J185" s="37"/>
      <c r="K185" s="37"/>
      <c r="L185" s="37"/>
      <c r="M185" s="37"/>
      <c r="N185" s="37"/>
    </row>
    <row r="186" spans="1:14" s="6" customFormat="1" ht="36" customHeight="1" x14ac:dyDescent="0.2">
      <c r="A186" s="37"/>
      <c r="F186" s="37"/>
      <c r="G186" s="37"/>
      <c r="H186" s="37"/>
      <c r="I186" s="37"/>
      <c r="J186" s="37"/>
      <c r="K186" s="37"/>
      <c r="L186" s="37"/>
      <c r="M186" s="37"/>
      <c r="N186" s="37"/>
    </row>
    <row r="187" spans="1:14" s="6" customFormat="1" ht="36" customHeight="1" x14ac:dyDescent="0.2">
      <c r="A187" s="37"/>
      <c r="F187" s="37"/>
      <c r="G187" s="37"/>
      <c r="H187" s="37"/>
      <c r="I187" s="37"/>
      <c r="J187" s="37"/>
      <c r="K187" s="37"/>
      <c r="L187" s="37"/>
      <c r="M187" s="37"/>
      <c r="N187" s="37"/>
    </row>
    <row r="188" spans="1:14" s="6" customFormat="1" ht="36" customHeight="1" x14ac:dyDescent="0.2">
      <c r="A188" s="37"/>
      <c r="F188" s="37"/>
      <c r="G188" s="37"/>
      <c r="H188" s="37"/>
      <c r="I188" s="37"/>
      <c r="J188" s="37"/>
      <c r="K188" s="37"/>
      <c r="L188" s="37"/>
      <c r="M188" s="37"/>
      <c r="N188" s="37"/>
    </row>
    <row r="189" spans="1:14" s="6" customFormat="1" ht="36" customHeight="1" x14ac:dyDescent="0.2">
      <c r="A189" s="37"/>
      <c r="B189"/>
      <c r="C189"/>
      <c r="D189"/>
      <c r="E189" s="4"/>
      <c r="F189" s="35"/>
      <c r="G189" s="35"/>
      <c r="H189" s="35"/>
      <c r="I189" s="35"/>
      <c r="J189" s="35"/>
      <c r="K189" s="35"/>
      <c r="L189" s="35"/>
      <c r="M189" s="35"/>
      <c r="N189" s="35"/>
    </row>
    <row r="190" spans="1:14" s="6" customFormat="1" ht="36" customHeight="1" x14ac:dyDescent="0.2">
      <c r="A190" s="37"/>
      <c r="B190"/>
      <c r="C190"/>
      <c r="D190"/>
      <c r="E190" s="4"/>
      <c r="F190" s="35"/>
      <c r="G190" s="35"/>
      <c r="H190" s="35"/>
      <c r="I190" s="35"/>
      <c r="J190" s="35"/>
      <c r="K190" s="35"/>
      <c r="L190" s="35"/>
      <c r="M190" s="35"/>
      <c r="N190" s="35"/>
    </row>
    <row r="191" spans="1:14" s="6" customFormat="1" ht="36" customHeight="1" x14ac:dyDescent="0.2">
      <c r="A191" s="35"/>
      <c r="B191"/>
      <c r="C191"/>
      <c r="D191"/>
      <c r="E191" s="4"/>
      <c r="F191" s="35"/>
      <c r="G191" s="35"/>
      <c r="H191" s="35"/>
      <c r="I191" s="35"/>
      <c r="J191" s="35"/>
      <c r="K191" s="35"/>
      <c r="L191" s="35"/>
      <c r="M191" s="35"/>
      <c r="N191" s="35"/>
    </row>
    <row r="192" spans="1:14" s="6" customFormat="1" ht="36" customHeight="1" x14ac:dyDescent="0.2">
      <c r="A192" s="35"/>
      <c r="B192"/>
      <c r="C192"/>
      <c r="D192"/>
      <c r="E192" s="4"/>
      <c r="F192" s="35"/>
      <c r="G192" s="35"/>
      <c r="H192" s="35"/>
      <c r="I192" s="35"/>
      <c r="J192" s="35"/>
      <c r="K192" s="35"/>
      <c r="L192" s="35"/>
      <c r="M192" s="35"/>
      <c r="N192" s="35"/>
    </row>
    <row r="193" spans="1:14" s="6" customFormat="1" ht="36" customHeight="1" x14ac:dyDescent="0.2">
      <c r="A193" s="35"/>
      <c r="B193"/>
      <c r="C193"/>
      <c r="D193"/>
      <c r="E193" s="4"/>
      <c r="F193" s="35"/>
      <c r="G193" s="35"/>
      <c r="H193" s="35"/>
      <c r="I193" s="35"/>
      <c r="J193" s="35"/>
      <c r="K193" s="35"/>
      <c r="L193" s="35"/>
      <c r="M193" s="35"/>
      <c r="N193" s="35"/>
    </row>
    <row r="194" spans="1:14" s="6" customFormat="1" ht="36" customHeight="1" x14ac:dyDescent="0.2">
      <c r="A194" s="35"/>
      <c r="B194"/>
      <c r="C194"/>
      <c r="D194"/>
      <c r="E194" s="4"/>
      <c r="F194" s="35"/>
      <c r="G194" s="35"/>
      <c r="H194" s="35"/>
      <c r="I194" s="35"/>
      <c r="J194" s="35"/>
      <c r="K194" s="35"/>
      <c r="L194" s="35"/>
      <c r="M194" s="35"/>
      <c r="N194" s="35"/>
    </row>
  </sheetData>
  <autoFilter ref="A10:N124" xr:uid="{637E1628-9DCE-4D39-A4D3-898C1456333E}"/>
  <mergeCells count="5">
    <mergeCell ref="B122:E122"/>
    <mergeCell ref="A8:N8"/>
    <mergeCell ref="A6:N6"/>
    <mergeCell ref="A5:N5"/>
    <mergeCell ref="A4:P4"/>
  </mergeCells>
  <printOptions horizontalCentered="1"/>
  <pageMargins left="0.25" right="0.25" top="0.75" bottom="0.75" header="0.3" footer="0.3"/>
  <pageSetup paperSize="5" scale="65" fitToHeight="0" orientation="landscape" r:id="rId1"/>
  <rowBreaks count="3" manualBreakCount="3">
    <brk id="90" max="13" man="1"/>
    <brk id="75" max="13" man="1"/>
    <brk id="132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86"/>
  <sheetViews>
    <sheetView topLeftCell="A2" zoomScale="90" zoomScaleNormal="90" zoomScaleSheetLayoutView="48" workbookViewId="0">
      <selection activeCell="J12" sqref="J12"/>
    </sheetView>
  </sheetViews>
  <sheetFormatPr baseColWidth="10" defaultColWidth="9.140625" defaultRowHeight="12.75" x14ac:dyDescent="0.2"/>
  <cols>
    <col min="1" max="1" width="5.28515625" style="4" customWidth="1"/>
    <col min="2" max="2" width="30.85546875" customWidth="1"/>
    <col min="3" max="3" width="28.140625" customWidth="1"/>
    <col min="4" max="4" width="25.42578125" customWidth="1"/>
    <col min="5" max="5" width="21.85546875" style="4" customWidth="1"/>
    <col min="6" max="14" width="13.28515625" customWidth="1"/>
  </cols>
  <sheetData>
    <row r="1" spans="1:14" ht="37.5" customHeight="1" x14ac:dyDescent="0.2"/>
    <row r="2" spans="1:14" ht="37.5" customHeight="1" x14ac:dyDescent="0.2"/>
    <row r="3" spans="1:14" ht="37.5" customHeight="1" x14ac:dyDescent="0.2"/>
    <row r="4" spans="1:14" ht="19.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1:14" ht="9.75" customHeight="1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 ht="21.75" customHeight="1" x14ac:dyDescent="0.25">
      <c r="A6" s="61" t="s">
        <v>65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1:14" ht="26.25" customHeight="1" x14ac:dyDescent="0.25">
      <c r="A7" s="60" t="s">
        <v>291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</row>
    <row r="8" spans="1:14" ht="10.5" customHeight="1" x14ac:dyDescent="0.2">
      <c r="B8" s="1"/>
      <c r="C8" s="1"/>
      <c r="E8" s="5"/>
      <c r="F8" s="1"/>
      <c r="G8" s="1"/>
      <c r="H8" s="1"/>
      <c r="J8" s="1"/>
      <c r="L8" s="1"/>
      <c r="M8" s="1"/>
    </row>
    <row r="9" spans="1:14" s="9" customFormat="1" ht="18" customHeight="1" x14ac:dyDescent="0.2">
      <c r="A9" s="59" t="s">
        <v>117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</row>
    <row r="10" spans="1:14" ht="14.25" customHeight="1" thickBot="1" x14ac:dyDescent="0.25">
      <c r="B10" s="1"/>
      <c r="C10" s="1"/>
      <c r="E10" s="5"/>
      <c r="F10" s="1"/>
      <c r="G10" s="1"/>
      <c r="H10" s="1"/>
      <c r="J10" s="1"/>
      <c r="L10" s="1"/>
      <c r="M10" s="1"/>
    </row>
    <row r="11" spans="1:14" s="10" customFormat="1" ht="29.25" customHeight="1" thickBot="1" x14ac:dyDescent="0.3">
      <c r="A11" s="13" t="s">
        <v>58</v>
      </c>
      <c r="B11" s="14" t="s">
        <v>52</v>
      </c>
      <c r="C11" s="14" t="s">
        <v>55</v>
      </c>
      <c r="D11" s="14" t="s">
        <v>53</v>
      </c>
      <c r="E11" s="14" t="s">
        <v>54</v>
      </c>
      <c r="F11" s="15" t="s">
        <v>97</v>
      </c>
      <c r="G11" s="15" t="s">
        <v>0</v>
      </c>
      <c r="H11" s="15" t="s">
        <v>1</v>
      </c>
      <c r="I11" s="15" t="s">
        <v>2</v>
      </c>
      <c r="J11" s="15" t="s">
        <v>3</v>
      </c>
      <c r="K11" s="15" t="s">
        <v>4</v>
      </c>
      <c r="L11" s="15" t="s">
        <v>5</v>
      </c>
      <c r="M11" s="15" t="s">
        <v>6</v>
      </c>
      <c r="N11" s="16" t="s">
        <v>78</v>
      </c>
    </row>
    <row r="12" spans="1:14" s="12" customFormat="1" ht="32.1" customHeight="1" x14ac:dyDescent="0.2">
      <c r="A12" s="18">
        <v>1</v>
      </c>
      <c r="B12" s="49" t="s">
        <v>104</v>
      </c>
      <c r="C12" s="50" t="s">
        <v>102</v>
      </c>
      <c r="D12" s="50" t="s">
        <v>103</v>
      </c>
      <c r="E12" s="50" t="s">
        <v>106</v>
      </c>
      <c r="F12" s="45">
        <v>11500</v>
      </c>
      <c r="G12" s="46">
        <v>0</v>
      </c>
      <c r="H12" s="45">
        <v>11500</v>
      </c>
      <c r="I12" s="45">
        <v>0</v>
      </c>
      <c r="J12" s="46">
        <v>0</v>
      </c>
      <c r="K12" s="45">
        <v>0</v>
      </c>
      <c r="L12" s="46">
        <v>0</v>
      </c>
      <c r="M12" s="45">
        <v>0</v>
      </c>
      <c r="N12" s="47">
        <v>11500</v>
      </c>
    </row>
    <row r="13" spans="1:14" s="12" customFormat="1" ht="32.1" customHeight="1" x14ac:dyDescent="0.2">
      <c r="A13" s="18">
        <v>2</v>
      </c>
      <c r="B13" s="49" t="s">
        <v>105</v>
      </c>
      <c r="C13" s="50" t="s">
        <v>102</v>
      </c>
      <c r="D13" s="50" t="s">
        <v>103</v>
      </c>
      <c r="E13" s="50" t="s">
        <v>106</v>
      </c>
      <c r="F13" s="45">
        <v>11500</v>
      </c>
      <c r="G13" s="46">
        <v>0</v>
      </c>
      <c r="H13" s="45">
        <v>11500</v>
      </c>
      <c r="I13" s="45">
        <v>0</v>
      </c>
      <c r="J13" s="46">
        <v>0</v>
      </c>
      <c r="K13" s="45">
        <v>0</v>
      </c>
      <c r="L13" s="46">
        <v>0</v>
      </c>
      <c r="M13" s="45">
        <v>0</v>
      </c>
      <c r="N13" s="47">
        <v>11500</v>
      </c>
    </row>
    <row r="14" spans="1:14" s="12" customFormat="1" ht="32.1" customHeight="1" x14ac:dyDescent="0.2">
      <c r="A14" s="18">
        <v>3</v>
      </c>
      <c r="B14" s="49" t="s">
        <v>143</v>
      </c>
      <c r="C14" s="50" t="s">
        <v>102</v>
      </c>
      <c r="D14" s="50" t="s">
        <v>103</v>
      </c>
      <c r="E14" s="50" t="s">
        <v>106</v>
      </c>
      <c r="F14" s="45">
        <v>11500</v>
      </c>
      <c r="G14" s="46">
        <v>0</v>
      </c>
      <c r="H14" s="45">
        <v>11500</v>
      </c>
      <c r="I14" s="45">
        <v>0</v>
      </c>
      <c r="J14" s="46">
        <v>0</v>
      </c>
      <c r="K14" s="45">
        <v>0</v>
      </c>
      <c r="L14" s="46">
        <v>0</v>
      </c>
      <c r="M14" s="45">
        <v>0</v>
      </c>
      <c r="N14" s="47">
        <v>11500</v>
      </c>
    </row>
    <row r="15" spans="1:14" s="12" customFormat="1" ht="32.1" customHeight="1" x14ac:dyDescent="0.2">
      <c r="A15" s="34">
        <v>4</v>
      </c>
      <c r="B15" s="51" t="s">
        <v>166</v>
      </c>
      <c r="C15" s="50" t="s">
        <v>102</v>
      </c>
      <c r="D15" s="50" t="s">
        <v>103</v>
      </c>
      <c r="E15" s="50" t="s">
        <v>106</v>
      </c>
      <c r="F15" s="52">
        <v>11500</v>
      </c>
      <c r="G15" s="53">
        <v>0</v>
      </c>
      <c r="H15" s="52">
        <v>11500</v>
      </c>
      <c r="I15" s="52">
        <v>0</v>
      </c>
      <c r="J15" s="53">
        <v>0</v>
      </c>
      <c r="K15" s="52">
        <v>0</v>
      </c>
      <c r="L15" s="53">
        <v>0</v>
      </c>
      <c r="M15" s="52">
        <v>0</v>
      </c>
      <c r="N15" s="54">
        <v>11500</v>
      </c>
    </row>
    <row r="16" spans="1:14" s="12" customFormat="1" ht="32.1" customHeight="1" x14ac:dyDescent="0.2">
      <c r="A16" s="34">
        <v>5</v>
      </c>
      <c r="B16" s="51" t="s">
        <v>191</v>
      </c>
      <c r="C16" s="50" t="s">
        <v>102</v>
      </c>
      <c r="D16" s="50" t="s">
        <v>103</v>
      </c>
      <c r="E16" s="50" t="s">
        <v>106</v>
      </c>
      <c r="F16" s="52">
        <v>21000</v>
      </c>
      <c r="G16" s="53">
        <v>0</v>
      </c>
      <c r="H16" s="52">
        <v>21000</v>
      </c>
      <c r="I16" s="52">
        <v>0</v>
      </c>
      <c r="J16" s="53">
        <v>0</v>
      </c>
      <c r="K16" s="52">
        <v>0</v>
      </c>
      <c r="L16" s="53">
        <v>0</v>
      </c>
      <c r="M16" s="52">
        <v>0</v>
      </c>
      <c r="N16" s="54">
        <v>21000</v>
      </c>
    </row>
    <row r="17" spans="1:15" s="12" customFormat="1" ht="32.1" customHeight="1" x14ac:dyDescent="0.2">
      <c r="A17" s="34">
        <v>6</v>
      </c>
      <c r="B17" s="51" t="s">
        <v>192</v>
      </c>
      <c r="C17" s="50" t="s">
        <v>102</v>
      </c>
      <c r="D17" s="50" t="s">
        <v>103</v>
      </c>
      <c r="E17" s="50" t="s">
        <v>106</v>
      </c>
      <c r="F17" s="52">
        <v>30000</v>
      </c>
      <c r="G17" s="53">
        <v>0</v>
      </c>
      <c r="H17" s="52">
        <v>30000</v>
      </c>
      <c r="I17" s="52">
        <v>0</v>
      </c>
      <c r="J17" s="53">
        <v>0</v>
      </c>
      <c r="K17" s="52">
        <v>0</v>
      </c>
      <c r="L17" s="53">
        <v>0</v>
      </c>
      <c r="M17" s="52">
        <v>0</v>
      </c>
      <c r="N17" s="54">
        <v>30000</v>
      </c>
    </row>
    <row r="18" spans="1:15" s="12" customFormat="1" ht="32.1" customHeight="1" x14ac:dyDescent="0.2">
      <c r="A18" s="34">
        <v>7</v>
      </c>
      <c r="B18" s="51" t="s">
        <v>289</v>
      </c>
      <c r="C18" s="50" t="s">
        <v>102</v>
      </c>
      <c r="D18" s="50" t="s">
        <v>103</v>
      </c>
      <c r="E18" s="50" t="s">
        <v>106</v>
      </c>
      <c r="F18" s="52">
        <v>11500</v>
      </c>
      <c r="G18" s="53">
        <v>0</v>
      </c>
      <c r="H18" s="52">
        <v>11500</v>
      </c>
      <c r="I18" s="52">
        <v>0</v>
      </c>
      <c r="J18" s="53">
        <v>0</v>
      </c>
      <c r="K18" s="52">
        <v>0</v>
      </c>
      <c r="L18" s="53">
        <v>0</v>
      </c>
      <c r="M18" s="52">
        <v>0</v>
      </c>
      <c r="N18" s="52">
        <v>11500</v>
      </c>
    </row>
    <row r="19" spans="1:15" s="12" customFormat="1" ht="32.1" customHeight="1" x14ac:dyDescent="0.2">
      <c r="A19" s="34">
        <v>8</v>
      </c>
      <c r="B19" s="51" t="s">
        <v>290</v>
      </c>
      <c r="C19" s="50" t="s">
        <v>102</v>
      </c>
      <c r="D19" s="50" t="s">
        <v>103</v>
      </c>
      <c r="E19" s="50" t="s">
        <v>106</v>
      </c>
      <c r="F19" s="52">
        <v>11500</v>
      </c>
      <c r="G19" s="53">
        <v>0</v>
      </c>
      <c r="H19" s="52">
        <v>11500</v>
      </c>
      <c r="I19" s="52">
        <v>0</v>
      </c>
      <c r="J19" s="53">
        <v>0</v>
      </c>
      <c r="K19" s="52">
        <v>0</v>
      </c>
      <c r="L19" s="53">
        <v>0</v>
      </c>
      <c r="M19" s="52">
        <v>0</v>
      </c>
      <c r="N19" s="52">
        <v>11500</v>
      </c>
    </row>
    <row r="20" spans="1:15" s="11" customFormat="1" ht="24.75" customHeight="1" thickBot="1" x14ac:dyDescent="0.25">
      <c r="A20" s="20"/>
      <c r="B20" s="63" t="s">
        <v>79</v>
      </c>
      <c r="C20" s="63"/>
      <c r="D20" s="63"/>
      <c r="E20" s="63"/>
      <c r="F20" s="55">
        <f>SUM(F12:F19)</f>
        <v>120000</v>
      </c>
      <c r="G20" s="56">
        <f>SUM(G12:G19)</f>
        <v>0</v>
      </c>
      <c r="H20" s="55">
        <f>SUM(H12:H19)</f>
        <v>120000</v>
      </c>
      <c r="I20" s="55">
        <f>SUM(I12:I19)</f>
        <v>0</v>
      </c>
      <c r="J20" s="55">
        <f>SUM(J12:J19)</f>
        <v>0</v>
      </c>
      <c r="K20" s="55">
        <f>SUM(K12:K19)</f>
        <v>0</v>
      </c>
      <c r="L20" s="55">
        <f t="shared" ref="L20:N20" si="0">SUM(L12:L19)</f>
        <v>0</v>
      </c>
      <c r="M20" s="55">
        <f t="shared" si="0"/>
        <v>0</v>
      </c>
      <c r="N20" s="55">
        <f t="shared" si="0"/>
        <v>120000</v>
      </c>
    </row>
    <row r="21" spans="1:15" ht="21.75" customHeight="1" x14ac:dyDescent="0.2"/>
    <row r="22" spans="1:15" ht="21.75" customHeight="1" x14ac:dyDescent="0.2"/>
    <row r="23" spans="1:15" ht="21.75" customHeight="1" x14ac:dyDescent="0.2"/>
    <row r="24" spans="1:15" ht="21.75" customHeight="1" x14ac:dyDescent="0.2"/>
    <row r="25" spans="1:15" ht="21.75" customHeight="1" x14ac:dyDescent="0.2"/>
    <row r="26" spans="1:15" ht="21.75" customHeight="1" x14ac:dyDescent="0.2"/>
    <row r="27" spans="1:15" ht="21.75" customHeight="1" x14ac:dyDescent="0.2"/>
    <row r="28" spans="1:15" ht="21.75" customHeight="1" x14ac:dyDescent="0.2"/>
    <row r="29" spans="1:15" s="4" customFormat="1" ht="21.75" customHeight="1" x14ac:dyDescent="0.2">
      <c r="B29"/>
      <c r="C29"/>
      <c r="D29"/>
      <c r="F29"/>
      <c r="G29"/>
      <c r="H29"/>
      <c r="I29"/>
      <c r="J29"/>
      <c r="K29"/>
      <c r="L29"/>
      <c r="M29"/>
      <c r="N29"/>
      <c r="O29"/>
    </row>
    <row r="30" spans="1:15" s="4" customFormat="1" ht="21.75" customHeight="1" x14ac:dyDescent="0.2">
      <c r="B30"/>
      <c r="C30"/>
      <c r="D30"/>
      <c r="F30"/>
      <c r="G30"/>
      <c r="H30"/>
      <c r="I30"/>
      <c r="J30"/>
      <c r="K30"/>
      <c r="L30"/>
      <c r="M30"/>
      <c r="N30"/>
      <c r="O30"/>
    </row>
    <row r="31" spans="1:15" s="4" customFormat="1" ht="21.75" customHeight="1" x14ac:dyDescent="0.2">
      <c r="B31"/>
      <c r="C31"/>
      <c r="D31"/>
      <c r="F31"/>
      <c r="G31"/>
      <c r="H31"/>
      <c r="I31"/>
      <c r="J31"/>
      <c r="K31"/>
      <c r="L31"/>
      <c r="M31"/>
      <c r="N31"/>
      <c r="O31"/>
    </row>
    <row r="32" spans="1:15" s="4" customFormat="1" ht="21.75" customHeight="1" x14ac:dyDescent="0.2">
      <c r="B32"/>
      <c r="C32"/>
      <c r="D32"/>
      <c r="F32"/>
      <c r="G32"/>
      <c r="H32"/>
      <c r="I32"/>
      <c r="J32"/>
      <c r="K32"/>
      <c r="L32"/>
      <c r="M32"/>
      <c r="N32"/>
      <c r="O32"/>
    </row>
    <row r="33" spans="1:15" s="4" customFormat="1" ht="21.75" customHeight="1" x14ac:dyDescent="0.2">
      <c r="B33"/>
      <c r="C33"/>
      <c r="D33"/>
      <c r="F33"/>
      <c r="G33"/>
      <c r="H33"/>
      <c r="I33"/>
      <c r="J33"/>
      <c r="K33"/>
      <c r="L33"/>
      <c r="M33"/>
      <c r="N33"/>
      <c r="O33"/>
    </row>
    <row r="34" spans="1:15" s="4" customFormat="1" ht="21.75" customHeight="1" x14ac:dyDescent="0.2">
      <c r="B34"/>
      <c r="C34"/>
      <c r="D34"/>
      <c r="F34"/>
      <c r="G34"/>
      <c r="H34"/>
      <c r="I34"/>
      <c r="J34"/>
      <c r="K34"/>
      <c r="L34"/>
      <c r="M34"/>
      <c r="N34"/>
      <c r="O34"/>
    </row>
    <row r="35" spans="1:15" s="4" customFormat="1" ht="21.75" customHeight="1" x14ac:dyDescent="0.2">
      <c r="B35"/>
      <c r="C35"/>
      <c r="D35"/>
      <c r="F35"/>
      <c r="G35"/>
      <c r="H35"/>
      <c r="I35"/>
      <c r="J35"/>
      <c r="K35"/>
      <c r="L35"/>
      <c r="M35"/>
      <c r="N35"/>
      <c r="O35"/>
    </row>
    <row r="36" spans="1:15" s="4" customFormat="1" ht="21.75" customHeight="1" x14ac:dyDescent="0.2">
      <c r="B36"/>
      <c r="C36"/>
      <c r="D36"/>
      <c r="F36"/>
      <c r="G36"/>
      <c r="H36"/>
      <c r="I36"/>
      <c r="J36"/>
      <c r="K36"/>
      <c r="L36"/>
      <c r="M36"/>
      <c r="N36"/>
      <c r="O36"/>
    </row>
    <row r="37" spans="1:15" s="4" customFormat="1" ht="21.75" customHeight="1" x14ac:dyDescent="0.2">
      <c r="B37"/>
      <c r="C37"/>
      <c r="D37"/>
      <c r="F37"/>
      <c r="G37"/>
      <c r="H37"/>
      <c r="I37"/>
      <c r="J37"/>
      <c r="K37"/>
      <c r="L37"/>
      <c r="M37"/>
      <c r="N37"/>
      <c r="O37"/>
    </row>
    <row r="38" spans="1:15" s="4" customFormat="1" ht="21.75" customHeight="1" x14ac:dyDescent="0.2">
      <c r="B38"/>
      <c r="C38"/>
      <c r="D38"/>
      <c r="F38"/>
      <c r="G38"/>
      <c r="H38"/>
      <c r="I38"/>
      <c r="J38"/>
      <c r="K38"/>
      <c r="L38"/>
      <c r="M38"/>
      <c r="N38"/>
      <c r="O38"/>
    </row>
    <row r="39" spans="1:15" s="4" customFormat="1" ht="21.75" customHeight="1" x14ac:dyDescent="0.2">
      <c r="B39"/>
      <c r="C39"/>
      <c r="D39"/>
      <c r="F39"/>
      <c r="G39"/>
      <c r="H39"/>
      <c r="I39"/>
      <c r="J39"/>
      <c r="K39"/>
      <c r="L39"/>
      <c r="M39"/>
      <c r="N39"/>
      <c r="O39"/>
    </row>
    <row r="40" spans="1:15" s="4" customFormat="1" ht="21.75" customHeight="1" x14ac:dyDescent="0.2">
      <c r="B40"/>
      <c r="C40"/>
      <c r="D40"/>
      <c r="F40"/>
      <c r="G40"/>
      <c r="H40"/>
      <c r="I40"/>
      <c r="J40"/>
      <c r="K40"/>
      <c r="L40"/>
      <c r="M40"/>
      <c r="N40"/>
      <c r="O40"/>
    </row>
    <row r="41" spans="1:15" s="4" customFormat="1" ht="21.75" customHeight="1" x14ac:dyDescent="0.2">
      <c r="B41"/>
      <c r="C41"/>
      <c r="D41"/>
      <c r="F41"/>
      <c r="G41"/>
      <c r="H41"/>
      <c r="I41"/>
      <c r="J41"/>
      <c r="K41"/>
      <c r="L41"/>
      <c r="M41"/>
      <c r="N41"/>
      <c r="O41"/>
    </row>
    <row r="42" spans="1:15" s="4" customFormat="1" ht="21.75" customHeight="1" x14ac:dyDescent="0.2">
      <c r="B42"/>
      <c r="C42"/>
      <c r="D42"/>
      <c r="F42"/>
      <c r="G42"/>
      <c r="H42"/>
      <c r="I42"/>
      <c r="J42"/>
      <c r="K42"/>
      <c r="L42"/>
      <c r="M42"/>
      <c r="N42"/>
      <c r="O42"/>
    </row>
    <row r="43" spans="1:15" s="4" customFormat="1" ht="21.75" customHeight="1" x14ac:dyDescent="0.2">
      <c r="B43"/>
      <c r="C43"/>
      <c r="D43"/>
      <c r="F43"/>
      <c r="G43"/>
      <c r="H43"/>
      <c r="I43"/>
      <c r="J43"/>
      <c r="K43"/>
      <c r="L43"/>
      <c r="M43"/>
      <c r="N43"/>
      <c r="O43"/>
    </row>
    <row r="44" spans="1:15" s="4" customFormat="1" ht="21.75" customHeight="1" x14ac:dyDescent="0.2">
      <c r="B44"/>
      <c r="C44"/>
      <c r="D44"/>
      <c r="F44"/>
      <c r="G44"/>
      <c r="H44"/>
      <c r="I44"/>
      <c r="J44"/>
      <c r="K44"/>
      <c r="L44"/>
      <c r="M44"/>
      <c r="N44"/>
      <c r="O44"/>
    </row>
    <row r="45" spans="1:15" ht="21.75" customHeight="1" x14ac:dyDescent="0.2">
      <c r="A45"/>
    </row>
    <row r="46" spans="1:15" ht="21.75" customHeight="1" x14ac:dyDescent="0.2">
      <c r="A46"/>
    </row>
    <row r="47" spans="1:15" ht="21.75" customHeight="1" x14ac:dyDescent="0.2">
      <c r="A47"/>
    </row>
    <row r="48" spans="1:15" ht="21.75" customHeight="1" x14ac:dyDescent="0.2">
      <c r="A48"/>
    </row>
    <row r="49" spans="1:5" ht="21.75" customHeight="1" x14ac:dyDescent="0.2">
      <c r="A49"/>
    </row>
    <row r="50" spans="1:5" ht="21.75" customHeight="1" x14ac:dyDescent="0.2"/>
    <row r="51" spans="1:5" ht="21.75" customHeight="1" x14ac:dyDescent="0.2"/>
    <row r="52" spans="1:5" ht="21.75" customHeight="1" x14ac:dyDescent="0.2"/>
    <row r="59" spans="1:5" s="2" customFormat="1" ht="36" customHeight="1" x14ac:dyDescent="0.2">
      <c r="A59" s="8"/>
      <c r="E59" s="8"/>
    </row>
    <row r="60" spans="1:5" s="2" customFormat="1" ht="36" customHeight="1" x14ac:dyDescent="0.2">
      <c r="A60" s="8"/>
      <c r="E60" s="8"/>
    </row>
    <row r="62" spans="1:5" ht="36" customHeight="1" x14ac:dyDescent="0.2"/>
    <row r="63" spans="1:5" ht="36" customHeight="1" x14ac:dyDescent="0.2"/>
    <row r="64" spans="1:5" ht="36" customHeight="1" x14ac:dyDescent="0.2"/>
    <row r="65" spans="1:1" ht="36" customHeight="1" x14ac:dyDescent="0.2"/>
    <row r="73" spans="1:1" s="6" customFormat="1" ht="36" customHeight="1" x14ac:dyDescent="0.2">
      <c r="A73" s="7"/>
    </row>
    <row r="74" spans="1:1" s="6" customFormat="1" ht="36" customHeight="1" x14ac:dyDescent="0.2">
      <c r="A74" s="7"/>
    </row>
    <row r="75" spans="1:1" s="6" customFormat="1" ht="36" customHeight="1" x14ac:dyDescent="0.2">
      <c r="A75" s="7"/>
    </row>
    <row r="76" spans="1:1" s="6" customFormat="1" ht="36" customHeight="1" x14ac:dyDescent="0.2">
      <c r="A76" s="7"/>
    </row>
    <row r="77" spans="1:1" s="6" customFormat="1" ht="36" customHeight="1" x14ac:dyDescent="0.2">
      <c r="A77" s="7"/>
    </row>
    <row r="78" spans="1:1" s="6" customFormat="1" ht="36" customHeight="1" x14ac:dyDescent="0.2">
      <c r="A78" s="7"/>
    </row>
    <row r="79" spans="1:1" s="6" customFormat="1" ht="36" customHeight="1" x14ac:dyDescent="0.2">
      <c r="A79" s="7"/>
    </row>
    <row r="80" spans="1:1" s="6" customFormat="1" ht="36" customHeight="1" x14ac:dyDescent="0.2">
      <c r="A80" s="7"/>
    </row>
    <row r="81" spans="1:1" s="6" customFormat="1" ht="36" customHeight="1" x14ac:dyDescent="0.2">
      <c r="A81" s="7"/>
    </row>
    <row r="82" spans="1:1" s="6" customFormat="1" ht="36" customHeight="1" x14ac:dyDescent="0.2">
      <c r="A82" s="7"/>
    </row>
    <row r="83" spans="1:1" s="6" customFormat="1" ht="36" customHeight="1" x14ac:dyDescent="0.2">
      <c r="A83" s="7"/>
    </row>
    <row r="84" spans="1:1" s="6" customFormat="1" ht="36" customHeight="1" x14ac:dyDescent="0.2">
      <c r="A84" s="7"/>
    </row>
    <row r="85" spans="1:1" s="6" customFormat="1" ht="36" customHeight="1" x14ac:dyDescent="0.2">
      <c r="A85" s="7"/>
    </row>
    <row r="86" spans="1:1" s="6" customFormat="1" ht="36" customHeight="1" x14ac:dyDescent="0.2">
      <c r="A86" s="7"/>
    </row>
  </sheetData>
  <mergeCells count="5">
    <mergeCell ref="A4:N4"/>
    <mergeCell ref="A7:N7"/>
    <mergeCell ref="A9:N9"/>
    <mergeCell ref="B20:E20"/>
    <mergeCell ref="A6:N6"/>
  </mergeCells>
  <printOptions horizontalCentered="1"/>
  <pageMargins left="0.70866141732283505" right="0.70866141732283505" top="0.74803149606299202" bottom="0.74803149606299202" header="0.31496062992126" footer="0.31496062992126"/>
  <pageSetup paperSize="5" scale="7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48672-D14E-4DC7-BA43-8E5E1CA509EB}">
  <sheetPr>
    <pageSetUpPr fitToPage="1"/>
  </sheetPr>
  <dimension ref="A12:Q54"/>
  <sheetViews>
    <sheetView zoomScale="70" zoomScaleNormal="70" workbookViewId="0">
      <selection activeCell="B14" sqref="B14:Q14"/>
    </sheetView>
  </sheetViews>
  <sheetFormatPr baseColWidth="10" defaultRowHeight="12.75" x14ac:dyDescent="0.2"/>
  <cols>
    <col min="1" max="1" width="2.140625" customWidth="1"/>
    <col min="2" max="2" width="6.5703125" customWidth="1"/>
    <col min="3" max="3" width="23.7109375" customWidth="1"/>
    <col min="4" max="4" width="28.85546875" customWidth="1"/>
    <col min="5" max="6" width="24.5703125" customWidth="1"/>
    <col min="9" max="9" width="17.28515625" bestFit="1" customWidth="1"/>
    <col min="11" max="11" width="17.28515625" bestFit="1" customWidth="1"/>
    <col min="12" max="12" width="13" bestFit="1" customWidth="1"/>
    <col min="13" max="13" width="15.85546875" customWidth="1"/>
    <col min="14" max="14" width="13" bestFit="1" customWidth="1"/>
    <col min="16" max="16" width="14.85546875" bestFit="1" customWidth="1"/>
    <col min="17" max="17" width="16.7109375" bestFit="1" customWidth="1"/>
  </cols>
  <sheetData>
    <row r="12" spans="1:17" x14ac:dyDescent="0.2"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</row>
    <row r="13" spans="1:17" ht="15.75" x14ac:dyDescent="0.25">
      <c r="B13" s="65" t="s">
        <v>65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</row>
    <row r="14" spans="1:17" ht="15" x14ac:dyDescent="0.25">
      <c r="B14" s="64" t="s">
        <v>295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</row>
    <row r="15" spans="1:17" ht="9" customHeight="1" x14ac:dyDescent="0.2">
      <c r="B15" s="4"/>
      <c r="C15" s="33"/>
      <c r="D15" s="33"/>
      <c r="E15" s="33"/>
      <c r="F15" s="33"/>
      <c r="G15" s="33"/>
      <c r="H15" s="33"/>
      <c r="I15" s="33"/>
      <c r="K15" s="33"/>
      <c r="M15" s="33"/>
      <c r="N15" s="33"/>
    </row>
    <row r="16" spans="1:17" x14ac:dyDescent="0.2">
      <c r="A16" s="9"/>
      <c r="B16" s="59" t="s">
        <v>246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</row>
    <row r="17" spans="2:17" ht="10.5" customHeight="1" thickBot="1" x14ac:dyDescent="0.25"/>
    <row r="18" spans="2:17" ht="27" thickBot="1" x14ac:dyDescent="0.3">
      <c r="B18" s="73" t="s">
        <v>58</v>
      </c>
      <c r="C18" s="74" t="s">
        <v>52</v>
      </c>
      <c r="D18" s="74" t="s">
        <v>228</v>
      </c>
      <c r="E18" s="74" t="s">
        <v>53</v>
      </c>
      <c r="F18" s="74" t="s">
        <v>54</v>
      </c>
      <c r="G18" s="74" t="s">
        <v>98</v>
      </c>
      <c r="H18" s="74" t="s">
        <v>99</v>
      </c>
      <c r="I18" s="75" t="s">
        <v>97</v>
      </c>
      <c r="J18" s="75" t="s">
        <v>0</v>
      </c>
      <c r="K18" s="75" t="s">
        <v>1</v>
      </c>
      <c r="L18" s="75" t="s">
        <v>2</v>
      </c>
      <c r="M18" s="75" t="s">
        <v>3</v>
      </c>
      <c r="N18" s="75" t="s">
        <v>4</v>
      </c>
      <c r="O18" s="75" t="s">
        <v>5</v>
      </c>
      <c r="P18" s="75" t="s">
        <v>6</v>
      </c>
      <c r="Q18" s="76" t="s">
        <v>78</v>
      </c>
    </row>
    <row r="19" spans="2:17" ht="38.25" customHeight="1" x14ac:dyDescent="0.2">
      <c r="B19" s="32">
        <v>1</v>
      </c>
      <c r="C19" s="31" t="s">
        <v>171</v>
      </c>
      <c r="D19" s="31" t="s">
        <v>268</v>
      </c>
      <c r="E19" s="31" t="s">
        <v>172</v>
      </c>
      <c r="F19" s="30" t="s">
        <v>162</v>
      </c>
      <c r="G19" s="29">
        <v>44197</v>
      </c>
      <c r="H19" s="29">
        <v>44378</v>
      </c>
      <c r="I19" s="28">
        <v>70000</v>
      </c>
      <c r="J19" s="28">
        <v>0</v>
      </c>
      <c r="K19" s="28">
        <v>70000</v>
      </c>
      <c r="L19" s="28">
        <f>I19*0.0287</f>
        <v>2009</v>
      </c>
      <c r="M19" s="28">
        <v>5368.48</v>
      </c>
      <c r="N19" s="28">
        <f>I19*0.0304</f>
        <v>2128</v>
      </c>
      <c r="O19" s="28">
        <v>0</v>
      </c>
      <c r="P19" s="28">
        <f>L19+M19+N19+O19</f>
        <v>9505.48</v>
      </c>
      <c r="Q19" s="27">
        <f>I19-P19</f>
        <v>60494.520000000004</v>
      </c>
    </row>
    <row r="20" spans="2:17" ht="38.25" customHeight="1" x14ac:dyDescent="0.2">
      <c r="B20" s="26">
        <f>B19+1</f>
        <v>2</v>
      </c>
      <c r="C20" s="25" t="s">
        <v>183</v>
      </c>
      <c r="D20" s="25" t="s">
        <v>268</v>
      </c>
      <c r="E20" s="25" t="s">
        <v>174</v>
      </c>
      <c r="F20" s="24" t="s">
        <v>162</v>
      </c>
      <c r="G20" s="23">
        <v>44197</v>
      </c>
      <c r="H20" s="23">
        <v>44378</v>
      </c>
      <c r="I20" s="22">
        <v>60000</v>
      </c>
      <c r="J20" s="22">
        <v>0</v>
      </c>
      <c r="K20" s="22">
        <v>60000</v>
      </c>
      <c r="L20" s="22">
        <f>I20*0.0287</f>
        <v>1722</v>
      </c>
      <c r="M20" s="22">
        <v>3010.63</v>
      </c>
      <c r="N20" s="22">
        <f>I20*0.0304</f>
        <v>1824</v>
      </c>
      <c r="O20" s="22">
        <v>2749.24</v>
      </c>
      <c r="P20" s="22">
        <f>L20+M20+N20+O20</f>
        <v>9305.869999999999</v>
      </c>
      <c r="Q20" s="21">
        <f>I20-P20</f>
        <v>50694.130000000005</v>
      </c>
    </row>
    <row r="21" spans="2:17" ht="38.25" customHeight="1" x14ac:dyDescent="0.2">
      <c r="B21" s="26">
        <f t="shared" ref="B21:B53" si="0">B20+1</f>
        <v>3</v>
      </c>
      <c r="C21" s="25" t="s">
        <v>163</v>
      </c>
      <c r="D21" s="25" t="s">
        <v>268</v>
      </c>
      <c r="E21" s="25" t="s">
        <v>221</v>
      </c>
      <c r="F21" s="24" t="s">
        <v>162</v>
      </c>
      <c r="G21" s="23">
        <v>44197</v>
      </c>
      <c r="H21" s="23">
        <v>44378</v>
      </c>
      <c r="I21" s="22">
        <v>150000</v>
      </c>
      <c r="J21" s="22">
        <v>0</v>
      </c>
      <c r="K21" s="22">
        <v>150000</v>
      </c>
      <c r="L21" s="22">
        <f>I21*0.0287</f>
        <v>4305</v>
      </c>
      <c r="M21" s="22">
        <v>0</v>
      </c>
      <c r="N21" s="22">
        <v>4098.53</v>
      </c>
      <c r="O21" s="22">
        <v>0</v>
      </c>
      <c r="P21" s="22">
        <f>L21+M21+N21+O21</f>
        <v>8403.5299999999988</v>
      </c>
      <c r="Q21" s="21">
        <f>I21-P21</f>
        <v>141596.47</v>
      </c>
    </row>
    <row r="22" spans="2:17" ht="38.25" customHeight="1" x14ac:dyDescent="0.2">
      <c r="B22" s="26">
        <f t="shared" si="0"/>
        <v>4</v>
      </c>
      <c r="C22" s="25" t="s">
        <v>210</v>
      </c>
      <c r="D22" s="25" t="s">
        <v>243</v>
      </c>
      <c r="E22" s="25" t="s">
        <v>68</v>
      </c>
      <c r="F22" s="24" t="s">
        <v>162</v>
      </c>
      <c r="G22" s="23">
        <v>44197</v>
      </c>
      <c r="H22" s="23">
        <v>44378</v>
      </c>
      <c r="I22" s="22">
        <v>80000</v>
      </c>
      <c r="J22" s="22">
        <v>0</v>
      </c>
      <c r="K22" s="22">
        <v>80000</v>
      </c>
      <c r="L22" s="22">
        <f>I22*0.0287</f>
        <v>2296</v>
      </c>
      <c r="M22" s="22">
        <v>7400.87</v>
      </c>
      <c r="N22" s="22">
        <f>I22*0.0304</f>
        <v>2432</v>
      </c>
      <c r="O22" s="22">
        <v>0</v>
      </c>
      <c r="P22" s="22">
        <f>L22+M22+N22+O22</f>
        <v>12128.869999999999</v>
      </c>
      <c r="Q22" s="21">
        <f>I22-P22</f>
        <v>67871.13</v>
      </c>
    </row>
    <row r="23" spans="2:17" ht="38.25" customHeight="1" x14ac:dyDescent="0.2">
      <c r="B23" s="26">
        <f t="shared" si="0"/>
        <v>5</v>
      </c>
      <c r="C23" s="25" t="s">
        <v>196</v>
      </c>
      <c r="D23" s="25" t="s">
        <v>239</v>
      </c>
      <c r="E23" s="25" t="s">
        <v>218</v>
      </c>
      <c r="F23" s="24" t="s">
        <v>162</v>
      </c>
      <c r="G23" s="23">
        <v>44197</v>
      </c>
      <c r="H23" s="23">
        <v>44378</v>
      </c>
      <c r="I23" s="22">
        <v>150000</v>
      </c>
      <c r="J23" s="22">
        <v>0</v>
      </c>
      <c r="K23" s="22">
        <v>150000</v>
      </c>
      <c r="L23" s="22">
        <f>I23*0.0287</f>
        <v>4305</v>
      </c>
      <c r="M23" s="22">
        <v>0</v>
      </c>
      <c r="N23" s="22">
        <v>4098.53</v>
      </c>
      <c r="O23" s="22">
        <v>0</v>
      </c>
      <c r="P23" s="22">
        <f>L23+M23+N23+O23</f>
        <v>8403.5299999999988</v>
      </c>
      <c r="Q23" s="21">
        <f>I23-P23</f>
        <v>141596.47</v>
      </c>
    </row>
    <row r="24" spans="2:17" ht="38.25" customHeight="1" x14ac:dyDescent="0.2">
      <c r="B24" s="26">
        <f t="shared" si="0"/>
        <v>6</v>
      </c>
      <c r="C24" s="25" t="s">
        <v>207</v>
      </c>
      <c r="D24" s="25" t="s">
        <v>245</v>
      </c>
      <c r="E24" s="25" t="s">
        <v>8</v>
      </c>
      <c r="F24" s="24" t="s">
        <v>162</v>
      </c>
      <c r="G24" s="23">
        <v>44197</v>
      </c>
      <c r="H24" s="23">
        <v>44378</v>
      </c>
      <c r="I24" s="22">
        <v>45000</v>
      </c>
      <c r="J24" s="22">
        <v>0</v>
      </c>
      <c r="K24" s="22">
        <v>45000</v>
      </c>
      <c r="L24" s="22">
        <f>I24*0.0287</f>
        <v>1291.5</v>
      </c>
      <c r="M24" s="22">
        <v>211.71</v>
      </c>
      <c r="N24" s="22">
        <f>I24*0.0304</f>
        <v>1368</v>
      </c>
      <c r="O24" s="22">
        <v>0</v>
      </c>
      <c r="P24" s="22">
        <f>L24+M24+N24+O24</f>
        <v>2871.21</v>
      </c>
      <c r="Q24" s="21">
        <f>I24-P24</f>
        <v>42128.79</v>
      </c>
    </row>
    <row r="25" spans="2:17" ht="38.25" customHeight="1" x14ac:dyDescent="0.2">
      <c r="B25" s="26">
        <f t="shared" si="0"/>
        <v>7</v>
      </c>
      <c r="C25" s="25" t="s">
        <v>173</v>
      </c>
      <c r="D25" s="25" t="s">
        <v>245</v>
      </c>
      <c r="E25" s="25" t="s">
        <v>220</v>
      </c>
      <c r="F25" s="24" t="s">
        <v>162</v>
      </c>
      <c r="G25" s="23">
        <v>44256</v>
      </c>
      <c r="H25" s="23">
        <v>44561</v>
      </c>
      <c r="I25" s="22">
        <v>150000</v>
      </c>
      <c r="J25" s="22">
        <v>0</v>
      </c>
      <c r="K25" s="22">
        <v>150000</v>
      </c>
      <c r="L25" s="22">
        <f>I25*0.0287</f>
        <v>4305</v>
      </c>
      <c r="M25" s="22">
        <v>0</v>
      </c>
      <c r="N25" s="22">
        <v>4098.53</v>
      </c>
      <c r="O25" s="22">
        <v>2932</v>
      </c>
      <c r="P25" s="22">
        <f>L25+M25+N25+O25</f>
        <v>11335.529999999999</v>
      </c>
      <c r="Q25" s="21">
        <f>I25-P25</f>
        <v>138664.47</v>
      </c>
    </row>
    <row r="26" spans="2:17" ht="38.25" customHeight="1" x14ac:dyDescent="0.2">
      <c r="B26" s="26">
        <f t="shared" si="0"/>
        <v>8</v>
      </c>
      <c r="C26" s="25" t="s">
        <v>193</v>
      </c>
      <c r="D26" s="25" t="s">
        <v>245</v>
      </c>
      <c r="E26" s="25" t="s">
        <v>8</v>
      </c>
      <c r="F26" s="24" t="s">
        <v>162</v>
      </c>
      <c r="G26" s="23">
        <v>44197</v>
      </c>
      <c r="H26" s="23">
        <v>44378</v>
      </c>
      <c r="I26" s="22">
        <v>45000</v>
      </c>
      <c r="J26" s="22">
        <v>0</v>
      </c>
      <c r="K26" s="22">
        <v>45000</v>
      </c>
      <c r="L26" s="22">
        <f>I26*0.0287</f>
        <v>1291.5</v>
      </c>
      <c r="M26" s="22">
        <v>0</v>
      </c>
      <c r="N26" s="22">
        <f>I26*0.0304</f>
        <v>1368</v>
      </c>
      <c r="O26" s="22">
        <v>1190.1199999999999</v>
      </c>
      <c r="P26" s="22">
        <f>L26+M26+N26+O26</f>
        <v>3849.62</v>
      </c>
      <c r="Q26" s="21">
        <f>I26-P26</f>
        <v>41150.379999999997</v>
      </c>
    </row>
    <row r="27" spans="2:17" ht="38.25" customHeight="1" x14ac:dyDescent="0.2">
      <c r="B27" s="26">
        <f t="shared" si="0"/>
        <v>9</v>
      </c>
      <c r="C27" s="25" t="s">
        <v>282</v>
      </c>
      <c r="D27" s="25" t="s">
        <v>244</v>
      </c>
      <c r="E27" s="25" t="s">
        <v>283</v>
      </c>
      <c r="F27" s="24" t="s">
        <v>162</v>
      </c>
      <c r="G27" s="23">
        <v>44256</v>
      </c>
      <c r="H27" s="23">
        <v>44409</v>
      </c>
      <c r="I27" s="22">
        <v>35000</v>
      </c>
      <c r="J27" s="22">
        <v>0</v>
      </c>
      <c r="K27" s="22">
        <v>35000</v>
      </c>
      <c r="L27" s="22">
        <f>I27*0.0287</f>
        <v>1004.5</v>
      </c>
      <c r="M27" s="22">
        <v>0</v>
      </c>
      <c r="N27" s="22">
        <f>I27*0.0304</f>
        <v>1064</v>
      </c>
      <c r="O27" s="22">
        <v>100</v>
      </c>
      <c r="P27" s="22">
        <f>L27+M27+N27+O27</f>
        <v>2168.5</v>
      </c>
      <c r="Q27" s="21">
        <f>I27-P27</f>
        <v>32831.5</v>
      </c>
    </row>
    <row r="28" spans="2:17" ht="38.25" customHeight="1" x14ac:dyDescent="0.2">
      <c r="B28" s="26">
        <f t="shared" si="0"/>
        <v>10</v>
      </c>
      <c r="C28" s="25" t="s">
        <v>211</v>
      </c>
      <c r="D28" s="25" t="s">
        <v>244</v>
      </c>
      <c r="E28" s="25" t="s">
        <v>212</v>
      </c>
      <c r="F28" s="24" t="s">
        <v>162</v>
      </c>
      <c r="G28" s="23">
        <v>44197</v>
      </c>
      <c r="H28" s="23">
        <v>44378</v>
      </c>
      <c r="I28" s="22">
        <v>45000</v>
      </c>
      <c r="J28" s="22">
        <v>0</v>
      </c>
      <c r="K28" s="22">
        <v>45000</v>
      </c>
      <c r="L28" s="22">
        <f>I28*0.0287</f>
        <v>1291.5</v>
      </c>
      <c r="M28" s="22">
        <v>1148.33</v>
      </c>
      <c r="N28" s="22">
        <f>I28*0.0304</f>
        <v>1368</v>
      </c>
      <c r="O28" s="22">
        <v>100</v>
      </c>
      <c r="P28" s="22">
        <f>L28+M28+N28+O28</f>
        <v>3907.83</v>
      </c>
      <c r="Q28" s="21">
        <f>I28-P28</f>
        <v>41092.17</v>
      </c>
    </row>
    <row r="29" spans="2:17" ht="38.25" customHeight="1" x14ac:dyDescent="0.2">
      <c r="B29" s="26">
        <f t="shared" si="0"/>
        <v>11</v>
      </c>
      <c r="C29" s="25" t="s">
        <v>177</v>
      </c>
      <c r="D29" s="25" t="s">
        <v>244</v>
      </c>
      <c r="E29" s="25" t="s">
        <v>219</v>
      </c>
      <c r="F29" s="24" t="s">
        <v>162</v>
      </c>
      <c r="G29" s="23">
        <v>44197</v>
      </c>
      <c r="H29" s="23">
        <v>44378</v>
      </c>
      <c r="I29" s="22">
        <v>150000</v>
      </c>
      <c r="J29" s="22">
        <v>0</v>
      </c>
      <c r="K29" s="22">
        <v>150000</v>
      </c>
      <c r="L29" s="22">
        <f>I29*0.0287</f>
        <v>4305</v>
      </c>
      <c r="M29" s="22">
        <v>0</v>
      </c>
      <c r="N29" s="22">
        <v>4098.53</v>
      </c>
      <c r="O29" s="22">
        <v>0</v>
      </c>
      <c r="P29" s="22">
        <f>L29+M29+N29+O29</f>
        <v>8403.5299999999988</v>
      </c>
      <c r="Q29" s="21">
        <f>I29-P29</f>
        <v>141596.47</v>
      </c>
    </row>
    <row r="30" spans="2:17" ht="38.25" customHeight="1" x14ac:dyDescent="0.2">
      <c r="B30" s="26">
        <f t="shared" si="0"/>
        <v>12</v>
      </c>
      <c r="C30" s="25" t="s">
        <v>213</v>
      </c>
      <c r="D30" s="25" t="s">
        <v>244</v>
      </c>
      <c r="E30" s="25" t="s">
        <v>214</v>
      </c>
      <c r="F30" s="24" t="s">
        <v>162</v>
      </c>
      <c r="G30" s="23">
        <v>44197</v>
      </c>
      <c r="H30" s="23">
        <v>44378</v>
      </c>
      <c r="I30" s="22">
        <v>40000</v>
      </c>
      <c r="J30" s="22">
        <v>0</v>
      </c>
      <c r="K30" s="22">
        <v>40000</v>
      </c>
      <c r="L30" s="22">
        <f>I30*0.0287</f>
        <v>1148</v>
      </c>
      <c r="M30" s="22">
        <v>442.65</v>
      </c>
      <c r="N30" s="22">
        <f>I30*0.0304</f>
        <v>1216</v>
      </c>
      <c r="O30" s="22">
        <v>0</v>
      </c>
      <c r="P30" s="22">
        <f>L30+M30+N30+O30</f>
        <v>2806.65</v>
      </c>
      <c r="Q30" s="21">
        <f>I30-P30</f>
        <v>37193.35</v>
      </c>
    </row>
    <row r="31" spans="2:17" ht="38.25" customHeight="1" x14ac:dyDescent="0.2">
      <c r="B31" s="26">
        <f t="shared" si="0"/>
        <v>13</v>
      </c>
      <c r="C31" s="25" t="s">
        <v>152</v>
      </c>
      <c r="D31" s="25" t="s">
        <v>226</v>
      </c>
      <c r="E31" s="25" t="s">
        <v>209</v>
      </c>
      <c r="F31" s="24" t="s">
        <v>162</v>
      </c>
      <c r="G31" s="23">
        <v>44197</v>
      </c>
      <c r="H31" s="23">
        <v>44378</v>
      </c>
      <c r="I31" s="22">
        <v>150000</v>
      </c>
      <c r="J31" s="22">
        <v>0</v>
      </c>
      <c r="K31" s="22">
        <v>150000</v>
      </c>
      <c r="L31" s="22">
        <f>I31*0.0287</f>
        <v>4305</v>
      </c>
      <c r="M31" s="22">
        <v>23981.99</v>
      </c>
      <c r="N31" s="22">
        <v>4098.53</v>
      </c>
      <c r="O31" s="22">
        <v>0</v>
      </c>
      <c r="P31" s="22">
        <f>L31+M31+N31+O31</f>
        <v>32385.52</v>
      </c>
      <c r="Q31" s="21">
        <f t="shared" ref="Q31" si="1">I31-P31</f>
        <v>117614.48</v>
      </c>
    </row>
    <row r="32" spans="2:17" ht="38.25" customHeight="1" x14ac:dyDescent="0.2">
      <c r="B32" s="26">
        <f t="shared" si="0"/>
        <v>14</v>
      </c>
      <c r="C32" s="25" t="s">
        <v>178</v>
      </c>
      <c r="D32" s="25" t="s">
        <v>271</v>
      </c>
      <c r="E32" s="25" t="s">
        <v>128</v>
      </c>
      <c r="F32" s="24" t="s">
        <v>162</v>
      </c>
      <c r="G32" s="23">
        <v>44197</v>
      </c>
      <c r="H32" s="23">
        <v>44378</v>
      </c>
      <c r="I32" s="22">
        <v>40000</v>
      </c>
      <c r="J32" s="22">
        <v>0</v>
      </c>
      <c r="K32" s="22">
        <v>40000</v>
      </c>
      <c r="L32" s="22">
        <f>I32*0.0287</f>
        <v>1148</v>
      </c>
      <c r="M32" s="22">
        <v>0</v>
      </c>
      <c r="N32" s="22">
        <f>I32*0.0304</f>
        <v>1216</v>
      </c>
      <c r="O32" s="22">
        <v>0</v>
      </c>
      <c r="P32" s="22">
        <f>L32+M32+N32+O32</f>
        <v>2364</v>
      </c>
      <c r="Q32" s="21">
        <f>I32-P32</f>
        <v>37636</v>
      </c>
    </row>
    <row r="33" spans="2:17" ht="38.25" customHeight="1" x14ac:dyDescent="0.2">
      <c r="B33" s="26">
        <f t="shared" si="0"/>
        <v>15</v>
      </c>
      <c r="C33" s="25" t="s">
        <v>175</v>
      </c>
      <c r="D33" s="25" t="s">
        <v>270</v>
      </c>
      <c r="E33" s="25" t="s">
        <v>176</v>
      </c>
      <c r="F33" s="24" t="s">
        <v>162</v>
      </c>
      <c r="G33" s="23">
        <v>44197</v>
      </c>
      <c r="H33" s="23">
        <v>44378</v>
      </c>
      <c r="I33" s="22">
        <v>35000</v>
      </c>
      <c r="J33" s="22">
        <v>0</v>
      </c>
      <c r="K33" s="22">
        <v>35000</v>
      </c>
      <c r="L33" s="22">
        <f>I33*0.0287</f>
        <v>1004.5</v>
      </c>
      <c r="M33" s="22">
        <v>0</v>
      </c>
      <c r="N33" s="22">
        <f>I33*0.0304</f>
        <v>1064</v>
      </c>
      <c r="O33" s="22">
        <v>0</v>
      </c>
      <c r="P33" s="22">
        <f>L33+M33+N33+O33</f>
        <v>2068.5</v>
      </c>
      <c r="Q33" s="21">
        <f>I33-P33</f>
        <v>32931.5</v>
      </c>
    </row>
    <row r="34" spans="2:17" ht="38.25" customHeight="1" x14ac:dyDescent="0.2">
      <c r="B34" s="26">
        <f t="shared" si="0"/>
        <v>16</v>
      </c>
      <c r="C34" s="25" t="s">
        <v>168</v>
      </c>
      <c r="D34" s="25" t="s">
        <v>226</v>
      </c>
      <c r="E34" s="25" t="s">
        <v>128</v>
      </c>
      <c r="F34" s="24" t="s">
        <v>162</v>
      </c>
      <c r="G34" s="23">
        <v>44197</v>
      </c>
      <c r="H34" s="23">
        <v>44378</v>
      </c>
      <c r="I34" s="22">
        <v>40000</v>
      </c>
      <c r="J34" s="22">
        <v>0</v>
      </c>
      <c r="K34" s="22">
        <v>40000</v>
      </c>
      <c r="L34" s="22">
        <f>I34*0.0287</f>
        <v>1148</v>
      </c>
      <c r="M34" s="22">
        <v>0</v>
      </c>
      <c r="N34" s="22">
        <f>I34*0.0304</f>
        <v>1216</v>
      </c>
      <c r="O34" s="22">
        <v>0</v>
      </c>
      <c r="P34" s="22">
        <f>L34+M34+N34+O34</f>
        <v>2364</v>
      </c>
      <c r="Q34" s="21">
        <f>I34-P34</f>
        <v>37636</v>
      </c>
    </row>
    <row r="35" spans="2:17" ht="38.25" customHeight="1" x14ac:dyDescent="0.2">
      <c r="B35" s="26">
        <f t="shared" si="0"/>
        <v>17</v>
      </c>
      <c r="C35" s="25" t="s">
        <v>164</v>
      </c>
      <c r="D35" s="25" t="s">
        <v>267</v>
      </c>
      <c r="E35" s="25" t="s">
        <v>222</v>
      </c>
      <c r="F35" s="24" t="s">
        <v>162</v>
      </c>
      <c r="G35" s="23">
        <v>44197</v>
      </c>
      <c r="H35" s="23">
        <v>44378</v>
      </c>
      <c r="I35" s="22">
        <v>150000</v>
      </c>
      <c r="J35" s="22">
        <v>0</v>
      </c>
      <c r="K35" s="22">
        <v>150000</v>
      </c>
      <c r="L35" s="22">
        <f>I35*0.0287</f>
        <v>4305</v>
      </c>
      <c r="M35" s="22">
        <v>23981.99</v>
      </c>
      <c r="N35" s="22">
        <v>4098.53</v>
      </c>
      <c r="O35" s="22">
        <v>0</v>
      </c>
      <c r="P35" s="22">
        <f>L35+M35+N35+O35</f>
        <v>32385.52</v>
      </c>
      <c r="Q35" s="21">
        <f>I35-P35</f>
        <v>117614.48</v>
      </c>
    </row>
    <row r="36" spans="2:17" ht="38.25" customHeight="1" x14ac:dyDescent="0.2">
      <c r="B36" s="26">
        <f t="shared" si="0"/>
        <v>18</v>
      </c>
      <c r="C36" s="25" t="s">
        <v>280</v>
      </c>
      <c r="D36" s="25" t="s">
        <v>267</v>
      </c>
      <c r="E36" s="25" t="s">
        <v>281</v>
      </c>
      <c r="F36" s="24" t="s">
        <v>162</v>
      </c>
      <c r="G36" s="23">
        <v>44256</v>
      </c>
      <c r="H36" s="23">
        <v>44409</v>
      </c>
      <c r="I36" s="22">
        <v>45000</v>
      </c>
      <c r="J36" s="22">
        <v>0</v>
      </c>
      <c r="K36" s="22">
        <v>45000</v>
      </c>
      <c r="L36" s="22">
        <f>I36*0.0287</f>
        <v>1291.5</v>
      </c>
      <c r="M36" s="22">
        <v>969.81</v>
      </c>
      <c r="N36" s="22">
        <f>I36*0.0304</f>
        <v>1368</v>
      </c>
      <c r="O36" s="22">
        <v>1190.1199999999999</v>
      </c>
      <c r="P36" s="22">
        <f>L36+M36+N36+O36</f>
        <v>4819.43</v>
      </c>
      <c r="Q36" s="21">
        <f>I36-P36</f>
        <v>40180.57</v>
      </c>
    </row>
    <row r="37" spans="2:17" ht="38.25" customHeight="1" x14ac:dyDescent="0.2">
      <c r="B37" s="26">
        <f t="shared" si="0"/>
        <v>19</v>
      </c>
      <c r="C37" s="25" t="s">
        <v>169</v>
      </c>
      <c r="D37" s="25" t="s">
        <v>267</v>
      </c>
      <c r="E37" s="25" t="s">
        <v>170</v>
      </c>
      <c r="F37" s="24" t="s">
        <v>162</v>
      </c>
      <c r="G37" s="23">
        <v>44197</v>
      </c>
      <c r="H37" s="23">
        <v>44378</v>
      </c>
      <c r="I37" s="22">
        <v>45000</v>
      </c>
      <c r="J37" s="22">
        <v>0</v>
      </c>
      <c r="K37" s="22">
        <v>45000</v>
      </c>
      <c r="L37" s="22">
        <f>I37*0.0287</f>
        <v>1291.5</v>
      </c>
      <c r="M37" s="22">
        <v>1148.33</v>
      </c>
      <c r="N37" s="22">
        <f>I37*0.0304</f>
        <v>1368</v>
      </c>
      <c r="O37" s="22">
        <v>0</v>
      </c>
      <c r="P37" s="22">
        <f>L37+M37+N37+O37</f>
        <v>3807.83</v>
      </c>
      <c r="Q37" s="21">
        <f>I37-P37</f>
        <v>41192.17</v>
      </c>
    </row>
    <row r="38" spans="2:17" ht="38.25" customHeight="1" x14ac:dyDescent="0.2">
      <c r="B38" s="26">
        <f t="shared" si="0"/>
        <v>20</v>
      </c>
      <c r="C38" s="25" t="s">
        <v>156</v>
      </c>
      <c r="D38" s="25" t="s">
        <v>269</v>
      </c>
      <c r="E38" s="25" t="s">
        <v>208</v>
      </c>
      <c r="F38" s="24" t="s">
        <v>162</v>
      </c>
      <c r="G38" s="23">
        <v>44197</v>
      </c>
      <c r="H38" s="23">
        <v>44378</v>
      </c>
      <c r="I38" s="22">
        <v>150000</v>
      </c>
      <c r="J38" s="22">
        <v>0</v>
      </c>
      <c r="K38" s="22">
        <v>150000</v>
      </c>
      <c r="L38" s="22">
        <f t="shared" ref="L38" si="2">I38*0.0287</f>
        <v>4305</v>
      </c>
      <c r="M38" s="22">
        <v>0</v>
      </c>
      <c r="N38" s="22">
        <v>4098.53</v>
      </c>
      <c r="O38" s="22">
        <v>0</v>
      </c>
      <c r="P38" s="22">
        <f t="shared" ref="P38" si="3">L38+M38+N38+O38</f>
        <v>8403.5299999999988</v>
      </c>
      <c r="Q38" s="21">
        <f>I38-P38</f>
        <v>141596.47</v>
      </c>
    </row>
    <row r="39" spans="2:17" ht="38.25" customHeight="1" x14ac:dyDescent="0.2">
      <c r="B39" s="26">
        <f t="shared" si="0"/>
        <v>21</v>
      </c>
      <c r="C39" s="25" t="s">
        <v>194</v>
      </c>
      <c r="D39" s="25" t="s">
        <v>224</v>
      </c>
      <c r="E39" s="25" t="s">
        <v>195</v>
      </c>
      <c r="F39" s="24" t="s">
        <v>162</v>
      </c>
      <c r="G39" s="23">
        <v>44197</v>
      </c>
      <c r="H39" s="23">
        <v>44378</v>
      </c>
      <c r="I39" s="22">
        <v>45000</v>
      </c>
      <c r="J39" s="22">
        <v>0</v>
      </c>
      <c r="K39" s="22">
        <v>45000</v>
      </c>
      <c r="L39" s="22">
        <f t="shared" ref="L39:L40" si="4">I39*0.0287</f>
        <v>1291.5</v>
      </c>
      <c r="M39" s="22">
        <v>211.71</v>
      </c>
      <c r="N39" s="22">
        <f>I39*0.0304</f>
        <v>1368</v>
      </c>
      <c r="O39" s="22">
        <v>0</v>
      </c>
      <c r="P39" s="22">
        <f>L39+M39+N39+O39</f>
        <v>2871.21</v>
      </c>
      <c r="Q39" s="21">
        <f>I39-P39</f>
        <v>42128.79</v>
      </c>
    </row>
    <row r="40" spans="2:17" ht="38.25" customHeight="1" x14ac:dyDescent="0.2">
      <c r="B40" s="26">
        <f t="shared" si="0"/>
        <v>22</v>
      </c>
      <c r="C40" s="25" t="s">
        <v>293</v>
      </c>
      <c r="D40" s="25" t="s">
        <v>224</v>
      </c>
      <c r="E40" s="25" t="s">
        <v>294</v>
      </c>
      <c r="F40" s="24" t="s">
        <v>162</v>
      </c>
      <c r="G40" s="23">
        <v>44256</v>
      </c>
      <c r="H40" s="23">
        <v>44440</v>
      </c>
      <c r="I40" s="22">
        <v>45000</v>
      </c>
      <c r="J40" s="22">
        <v>0</v>
      </c>
      <c r="K40" s="22">
        <v>45000</v>
      </c>
      <c r="L40" s="22">
        <f t="shared" si="4"/>
        <v>1291.5</v>
      </c>
      <c r="M40" s="22">
        <v>1148.33</v>
      </c>
      <c r="N40" s="22">
        <f>I40*0.0304</f>
        <v>1368</v>
      </c>
      <c r="O40" s="22">
        <v>0</v>
      </c>
      <c r="P40" s="22">
        <f>L40+M40+N40+O40</f>
        <v>3807.83</v>
      </c>
      <c r="Q40" s="21">
        <f>I40-P40</f>
        <v>41192.17</v>
      </c>
    </row>
    <row r="41" spans="2:17" ht="38.25" customHeight="1" x14ac:dyDescent="0.2">
      <c r="B41" s="26">
        <f t="shared" si="0"/>
        <v>23</v>
      </c>
      <c r="C41" s="25" t="s">
        <v>197</v>
      </c>
      <c r="D41" s="25" t="s">
        <v>229</v>
      </c>
      <c r="E41" s="25" t="s">
        <v>144</v>
      </c>
      <c r="F41" s="24" t="s">
        <v>162</v>
      </c>
      <c r="G41" s="23">
        <v>44197</v>
      </c>
      <c r="H41" s="23">
        <v>44378</v>
      </c>
      <c r="I41" s="22">
        <v>70000</v>
      </c>
      <c r="J41" s="22">
        <v>0</v>
      </c>
      <c r="K41" s="22">
        <v>70000</v>
      </c>
      <c r="L41" s="22">
        <f>I41*0.0287</f>
        <v>2009</v>
      </c>
      <c r="M41" s="22">
        <v>439.15</v>
      </c>
      <c r="N41" s="22">
        <f>K41*0.0304</f>
        <v>2128</v>
      </c>
      <c r="O41" s="22">
        <v>0</v>
      </c>
      <c r="P41" s="22">
        <f>L41+M41+N41+O41</f>
        <v>4576.1499999999996</v>
      </c>
      <c r="Q41" s="21">
        <f>I41-P41</f>
        <v>65423.85</v>
      </c>
    </row>
    <row r="42" spans="2:17" ht="38.25" customHeight="1" x14ac:dyDescent="0.2">
      <c r="B42" s="26">
        <f t="shared" si="0"/>
        <v>24</v>
      </c>
      <c r="C42" s="25" t="s">
        <v>167</v>
      </c>
      <c r="D42" s="25" t="s">
        <v>273</v>
      </c>
      <c r="E42" s="25" t="s">
        <v>223</v>
      </c>
      <c r="F42" s="24" t="s">
        <v>162</v>
      </c>
      <c r="G42" s="23">
        <v>44197</v>
      </c>
      <c r="H42" s="23">
        <v>44378</v>
      </c>
      <c r="I42" s="22">
        <v>120000</v>
      </c>
      <c r="J42" s="22">
        <v>0</v>
      </c>
      <c r="K42" s="22">
        <v>120000</v>
      </c>
      <c r="L42" s="22">
        <f t="shared" ref="L42" si="5">I42*0.0287</f>
        <v>3444</v>
      </c>
      <c r="M42" s="22">
        <v>0</v>
      </c>
      <c r="N42" s="22">
        <f>I42*0.0304</f>
        <v>3648</v>
      </c>
      <c r="O42" s="22">
        <v>100</v>
      </c>
      <c r="P42" s="22">
        <f t="shared" ref="P42" si="6">L42+M42+N42+O42</f>
        <v>7192</v>
      </c>
      <c r="Q42" s="21">
        <f t="shared" ref="Q42" si="7">I42-P42</f>
        <v>112808</v>
      </c>
    </row>
    <row r="43" spans="2:17" ht="37.5" customHeight="1" x14ac:dyDescent="0.2">
      <c r="B43" s="26">
        <f t="shared" si="0"/>
        <v>25</v>
      </c>
      <c r="C43" s="25" t="s">
        <v>215</v>
      </c>
      <c r="D43" s="25" t="s">
        <v>272</v>
      </c>
      <c r="E43" s="25" t="s">
        <v>225</v>
      </c>
      <c r="F43" s="24" t="s">
        <v>162</v>
      </c>
      <c r="G43" s="23">
        <v>44197</v>
      </c>
      <c r="H43" s="23">
        <v>44378</v>
      </c>
      <c r="I43" s="22">
        <v>150000</v>
      </c>
      <c r="J43" s="22">
        <v>0</v>
      </c>
      <c r="K43" s="22">
        <v>150000</v>
      </c>
      <c r="L43" s="22">
        <f>I43*0.0287</f>
        <v>4305</v>
      </c>
      <c r="M43" s="22">
        <v>23981.99</v>
      </c>
      <c r="N43" s="22">
        <v>4098.53</v>
      </c>
      <c r="O43" s="22">
        <v>0</v>
      </c>
      <c r="P43" s="22">
        <f>L43+M43+N43+O43</f>
        <v>32385.52</v>
      </c>
      <c r="Q43" s="21">
        <f>I43-P43</f>
        <v>117614.48</v>
      </c>
    </row>
    <row r="44" spans="2:17" ht="38.25" customHeight="1" x14ac:dyDescent="0.2">
      <c r="B44" s="26">
        <f t="shared" si="0"/>
        <v>26</v>
      </c>
      <c r="C44" s="25" t="s">
        <v>165</v>
      </c>
      <c r="D44" s="25" t="s">
        <v>272</v>
      </c>
      <c r="E44" s="25" t="s">
        <v>274</v>
      </c>
      <c r="F44" s="24" t="s">
        <v>162</v>
      </c>
      <c r="G44" s="23">
        <v>44197</v>
      </c>
      <c r="H44" s="23">
        <v>44378</v>
      </c>
      <c r="I44" s="22">
        <v>45000</v>
      </c>
      <c r="J44" s="22">
        <v>0</v>
      </c>
      <c r="K44" s="22">
        <v>45000</v>
      </c>
      <c r="L44" s="22">
        <f>I44*0.0287</f>
        <v>1291.5</v>
      </c>
      <c r="M44" s="22">
        <v>1148.33</v>
      </c>
      <c r="N44" s="22">
        <f>I44*0.0304</f>
        <v>1368</v>
      </c>
      <c r="O44" s="22">
        <v>100</v>
      </c>
      <c r="P44" s="22">
        <f>L44+M44+N44+O44</f>
        <v>3907.83</v>
      </c>
      <c r="Q44" s="21">
        <f>I44-P44</f>
        <v>41092.17</v>
      </c>
    </row>
    <row r="45" spans="2:17" ht="38.25" customHeight="1" x14ac:dyDescent="0.2">
      <c r="B45" s="26">
        <f t="shared" si="0"/>
        <v>27</v>
      </c>
      <c r="C45" s="25" t="s">
        <v>198</v>
      </c>
      <c r="D45" s="25" t="s">
        <v>272</v>
      </c>
      <c r="E45" s="25" t="s">
        <v>274</v>
      </c>
      <c r="F45" s="24" t="s">
        <v>162</v>
      </c>
      <c r="G45" s="23">
        <v>44197</v>
      </c>
      <c r="H45" s="23">
        <v>44378</v>
      </c>
      <c r="I45" s="22">
        <v>45000</v>
      </c>
      <c r="J45" s="22">
        <v>0</v>
      </c>
      <c r="K45" s="22">
        <v>45000</v>
      </c>
      <c r="L45" s="22">
        <f>I45*0.0287</f>
        <v>1291.5</v>
      </c>
      <c r="M45" s="22">
        <v>1148.33</v>
      </c>
      <c r="N45" s="22">
        <f>K45*0.0304</f>
        <v>1368</v>
      </c>
      <c r="O45" s="22">
        <v>0</v>
      </c>
      <c r="P45" s="22">
        <f>L45+M45+N45+O45</f>
        <v>3807.83</v>
      </c>
      <c r="Q45" s="21">
        <f>I45-P45</f>
        <v>41192.17</v>
      </c>
    </row>
    <row r="46" spans="2:17" ht="38.25" customHeight="1" x14ac:dyDescent="0.2">
      <c r="B46" s="26">
        <f t="shared" si="0"/>
        <v>28</v>
      </c>
      <c r="C46" s="25" t="s">
        <v>217</v>
      </c>
      <c r="D46" s="25" t="s">
        <v>272</v>
      </c>
      <c r="E46" s="25" t="s">
        <v>274</v>
      </c>
      <c r="F46" s="24" t="s">
        <v>162</v>
      </c>
      <c r="G46" s="23">
        <v>44197</v>
      </c>
      <c r="H46" s="23">
        <v>44378</v>
      </c>
      <c r="I46" s="22">
        <v>45000</v>
      </c>
      <c r="J46" s="22">
        <v>0</v>
      </c>
      <c r="K46" s="22">
        <v>45000</v>
      </c>
      <c r="L46" s="22">
        <f>I46*0.0287</f>
        <v>1291.5</v>
      </c>
      <c r="M46" s="22">
        <v>1148.33</v>
      </c>
      <c r="N46" s="22">
        <f>K46*0.0304</f>
        <v>1368</v>
      </c>
      <c r="O46" s="22">
        <v>100</v>
      </c>
      <c r="P46" s="22">
        <f>L46+M46+N46+O46</f>
        <v>3907.83</v>
      </c>
      <c r="Q46" s="21">
        <f>I46-P46</f>
        <v>41092.17</v>
      </c>
    </row>
    <row r="47" spans="2:17" ht="38.25" customHeight="1" x14ac:dyDescent="0.2">
      <c r="B47" s="26">
        <f t="shared" si="0"/>
        <v>29</v>
      </c>
      <c r="C47" s="25" t="s">
        <v>284</v>
      </c>
      <c r="D47" s="25" t="s">
        <v>272</v>
      </c>
      <c r="E47" s="25" t="s">
        <v>274</v>
      </c>
      <c r="F47" s="24" t="s">
        <v>162</v>
      </c>
      <c r="G47" s="23">
        <v>44256</v>
      </c>
      <c r="H47" s="23">
        <v>44409</v>
      </c>
      <c r="I47" s="22">
        <v>45000</v>
      </c>
      <c r="J47" s="22">
        <v>0</v>
      </c>
      <c r="K47" s="22">
        <v>45000</v>
      </c>
      <c r="L47" s="22">
        <f>I47*0.0287</f>
        <v>1291.5</v>
      </c>
      <c r="M47" s="22">
        <v>1148.33</v>
      </c>
      <c r="N47" s="22">
        <f>K47*0.0304</f>
        <v>1368</v>
      </c>
      <c r="O47" s="22">
        <v>0</v>
      </c>
      <c r="P47" s="22">
        <f>L47+M47+N47+O47</f>
        <v>3807.83</v>
      </c>
      <c r="Q47" s="21">
        <f>I47-P47</f>
        <v>41192.17</v>
      </c>
    </row>
    <row r="48" spans="2:17" ht="38.25" customHeight="1" x14ac:dyDescent="0.2">
      <c r="B48" s="26">
        <f t="shared" si="0"/>
        <v>30</v>
      </c>
      <c r="C48" s="25" t="s">
        <v>285</v>
      </c>
      <c r="D48" s="25" t="s">
        <v>272</v>
      </c>
      <c r="E48" s="25" t="s">
        <v>274</v>
      </c>
      <c r="F48" s="24" t="s">
        <v>162</v>
      </c>
      <c r="G48" s="23">
        <v>44256</v>
      </c>
      <c r="H48" s="23">
        <v>44409</v>
      </c>
      <c r="I48" s="22">
        <v>45000</v>
      </c>
      <c r="J48" s="22">
        <v>0</v>
      </c>
      <c r="K48" s="22">
        <v>45000</v>
      </c>
      <c r="L48" s="22">
        <f>I48*0.0287</f>
        <v>1291.5</v>
      </c>
      <c r="M48" s="22">
        <v>1148.33</v>
      </c>
      <c r="N48" s="22">
        <f>K48*0.0304</f>
        <v>1368</v>
      </c>
      <c r="O48" s="22">
        <v>100</v>
      </c>
      <c r="P48" s="22">
        <f>L48+M48+N48+O48</f>
        <v>3907.83</v>
      </c>
      <c r="Q48" s="21">
        <f>I48-P48</f>
        <v>41092.17</v>
      </c>
    </row>
    <row r="49" spans="2:17" ht="38.25" customHeight="1" x14ac:dyDescent="0.2">
      <c r="B49" s="26">
        <f t="shared" si="0"/>
        <v>31</v>
      </c>
      <c r="C49" s="25" t="s">
        <v>201</v>
      </c>
      <c r="D49" s="25" t="s">
        <v>242</v>
      </c>
      <c r="E49" s="25" t="s">
        <v>200</v>
      </c>
      <c r="F49" s="24" t="s">
        <v>162</v>
      </c>
      <c r="G49" s="23">
        <v>44197</v>
      </c>
      <c r="H49" s="23">
        <v>44378</v>
      </c>
      <c r="I49" s="22">
        <v>45000</v>
      </c>
      <c r="J49" s="22">
        <v>0</v>
      </c>
      <c r="K49" s="22">
        <v>45000</v>
      </c>
      <c r="L49" s="22">
        <f>I49*0.0287</f>
        <v>1291.5</v>
      </c>
      <c r="M49" s="22">
        <v>1148.33</v>
      </c>
      <c r="N49" s="22">
        <f>K49*0.0304</f>
        <v>1368</v>
      </c>
      <c r="O49" s="22">
        <v>100</v>
      </c>
      <c r="P49" s="22">
        <f>L49+M49+N49+O49</f>
        <v>3907.83</v>
      </c>
      <c r="Q49" s="21">
        <f>I49-P49</f>
        <v>41092.17</v>
      </c>
    </row>
    <row r="50" spans="2:17" ht="38.25" customHeight="1" x14ac:dyDescent="0.2">
      <c r="B50" s="26">
        <f t="shared" si="0"/>
        <v>32</v>
      </c>
      <c r="C50" s="25" t="s">
        <v>199</v>
      </c>
      <c r="D50" s="25" t="s">
        <v>242</v>
      </c>
      <c r="E50" s="25" t="s">
        <v>200</v>
      </c>
      <c r="F50" s="24" t="s">
        <v>162</v>
      </c>
      <c r="G50" s="23">
        <v>44197</v>
      </c>
      <c r="H50" s="23">
        <v>44378</v>
      </c>
      <c r="I50" s="22">
        <v>45000</v>
      </c>
      <c r="J50" s="22">
        <v>0</v>
      </c>
      <c r="K50" s="22">
        <v>45000</v>
      </c>
      <c r="L50" s="22">
        <f>I50*0.0287</f>
        <v>1291.5</v>
      </c>
      <c r="M50" s="22">
        <v>211.71</v>
      </c>
      <c r="N50" s="22">
        <f t="shared" ref="N50" si="8">K50*0.0304</f>
        <v>1368</v>
      </c>
      <c r="O50" s="22">
        <v>100</v>
      </c>
      <c r="P50" s="22">
        <f>L50+M50+N50+O50</f>
        <v>2971.21</v>
      </c>
      <c r="Q50" s="21">
        <f>I50-P50</f>
        <v>42028.79</v>
      </c>
    </row>
    <row r="51" spans="2:17" ht="38.25" customHeight="1" x14ac:dyDescent="0.2">
      <c r="B51" s="26">
        <f t="shared" si="0"/>
        <v>33</v>
      </c>
      <c r="C51" s="25" t="s">
        <v>181</v>
      </c>
      <c r="D51" s="25" t="s">
        <v>242</v>
      </c>
      <c r="E51" s="25" t="s">
        <v>182</v>
      </c>
      <c r="F51" s="24" t="s">
        <v>162</v>
      </c>
      <c r="G51" s="23">
        <v>44197</v>
      </c>
      <c r="H51" s="23">
        <v>44378</v>
      </c>
      <c r="I51" s="22">
        <v>110000</v>
      </c>
      <c r="J51" s="22">
        <v>0</v>
      </c>
      <c r="K51" s="22">
        <v>110000</v>
      </c>
      <c r="L51" s="22">
        <f>I51*0.0287</f>
        <v>3157</v>
      </c>
      <c r="M51" s="22">
        <v>0</v>
      </c>
      <c r="N51" s="22">
        <f>I51*0.0304</f>
        <v>3344</v>
      </c>
      <c r="O51" s="22">
        <v>100</v>
      </c>
      <c r="P51" s="22">
        <f>L51+M51+N51+O51</f>
        <v>6601</v>
      </c>
      <c r="Q51" s="21">
        <f>I51-P51</f>
        <v>103399</v>
      </c>
    </row>
    <row r="52" spans="2:17" ht="38.25" customHeight="1" x14ac:dyDescent="0.2">
      <c r="B52" s="26">
        <f t="shared" si="0"/>
        <v>34</v>
      </c>
      <c r="C52" s="25" t="s">
        <v>184</v>
      </c>
      <c r="D52" s="25" t="s">
        <v>242</v>
      </c>
      <c r="E52" s="25" t="s">
        <v>216</v>
      </c>
      <c r="F52" s="24" t="s">
        <v>162</v>
      </c>
      <c r="G52" s="23">
        <v>44197</v>
      </c>
      <c r="H52" s="23">
        <v>44378</v>
      </c>
      <c r="I52" s="22">
        <v>150000</v>
      </c>
      <c r="J52" s="22">
        <v>0</v>
      </c>
      <c r="K52" s="22">
        <v>150000</v>
      </c>
      <c r="L52" s="22">
        <f>I52*0.0287</f>
        <v>4305</v>
      </c>
      <c r="M52" s="22">
        <v>0</v>
      </c>
      <c r="N52" s="22">
        <v>4098.53</v>
      </c>
      <c r="O52" s="22">
        <v>0</v>
      </c>
      <c r="P52" s="22">
        <f t="shared" ref="P52" si="9">L52+M52+N52+O52</f>
        <v>8403.5299999999988</v>
      </c>
      <c r="Q52" s="21">
        <f t="shared" ref="Q52" si="10">I52-P52</f>
        <v>141596.47</v>
      </c>
    </row>
    <row r="53" spans="2:17" ht="38.25" customHeight="1" thickBot="1" x14ac:dyDescent="0.25">
      <c r="B53" s="77">
        <f t="shared" si="0"/>
        <v>35</v>
      </c>
      <c r="C53" s="38" t="s">
        <v>179</v>
      </c>
      <c r="D53" s="38" t="s">
        <v>242</v>
      </c>
      <c r="E53" s="38" t="s">
        <v>180</v>
      </c>
      <c r="F53" s="78" t="s">
        <v>162</v>
      </c>
      <c r="G53" s="42">
        <v>44197</v>
      </c>
      <c r="H53" s="42">
        <v>44378</v>
      </c>
      <c r="I53" s="43">
        <v>45000</v>
      </c>
      <c r="J53" s="43">
        <v>0</v>
      </c>
      <c r="K53" s="43">
        <v>45000</v>
      </c>
      <c r="L53" s="43">
        <f t="shared" ref="L53" si="11">I53*0.0287</f>
        <v>1291.5</v>
      </c>
      <c r="M53" s="43">
        <v>0</v>
      </c>
      <c r="N53" s="43">
        <f t="shared" ref="N53" si="12">I53*0.0304</f>
        <v>1368</v>
      </c>
      <c r="O53" s="43">
        <v>100</v>
      </c>
      <c r="P53" s="43">
        <f t="shared" ref="P53" si="13">L53+M53+N53+O53</f>
        <v>2759.5</v>
      </c>
      <c r="Q53" s="44">
        <f t="shared" ref="Q53" si="14">I53-P53</f>
        <v>42240.5</v>
      </c>
    </row>
    <row r="54" spans="2:17" ht="25.5" customHeight="1" thickBot="1" x14ac:dyDescent="0.25">
      <c r="B54" s="79" t="s">
        <v>79</v>
      </c>
      <c r="C54" s="80"/>
      <c r="D54" s="80"/>
      <c r="E54" s="80"/>
      <c r="F54" s="80"/>
      <c r="G54" s="80"/>
      <c r="H54" s="80"/>
      <c r="I54" s="81">
        <f>SUM(I19:I53)</f>
        <v>2725000</v>
      </c>
      <c r="J54" s="81">
        <f t="shared" ref="J54:Q54" si="15">SUM(J19:J53)</f>
        <v>0</v>
      </c>
      <c r="K54" s="81">
        <f t="shared" si="15"/>
        <v>2725000</v>
      </c>
      <c r="L54" s="81">
        <f t="shared" si="15"/>
        <v>78207.5</v>
      </c>
      <c r="M54" s="81">
        <f t="shared" si="15"/>
        <v>100547.66000000003</v>
      </c>
      <c r="N54" s="81">
        <f t="shared" si="15"/>
        <v>78686.76999999999</v>
      </c>
      <c r="O54" s="81">
        <f t="shared" si="15"/>
        <v>9061.48</v>
      </c>
      <c r="P54" s="81">
        <f t="shared" si="15"/>
        <v>266503.40999999986</v>
      </c>
      <c r="Q54" s="82">
        <f t="shared" si="15"/>
        <v>2458496.59</v>
      </c>
    </row>
  </sheetData>
  <mergeCells count="5">
    <mergeCell ref="B54:H54"/>
    <mergeCell ref="B14:Q14"/>
    <mergeCell ref="B13:Q13"/>
    <mergeCell ref="B12:Q12"/>
    <mergeCell ref="B16:Q16"/>
  </mergeCells>
  <pageMargins left="0.25" right="0.25" top="0.75" bottom="0.75" header="0.3" footer="0.3"/>
  <pageSetup paperSize="9" scale="5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65E32-2226-46C0-A01E-BF77A5DD0E99}">
  <sheetPr>
    <pageSetUpPr fitToPage="1"/>
  </sheetPr>
  <dimension ref="B1:Q15"/>
  <sheetViews>
    <sheetView topLeftCell="B1" zoomScale="90" zoomScaleNormal="90" workbookViewId="0">
      <selection activeCell="B6" sqref="B6:O6"/>
    </sheetView>
  </sheetViews>
  <sheetFormatPr baseColWidth="10" defaultRowHeight="12.75" x14ac:dyDescent="0.2"/>
  <cols>
    <col min="1" max="1" width="1.5703125" customWidth="1"/>
    <col min="2" max="2" width="4.85546875" bestFit="1" customWidth="1"/>
    <col min="3" max="3" width="24.140625" customWidth="1"/>
    <col min="4" max="4" width="33.5703125" customWidth="1"/>
    <col min="5" max="5" width="29.28515625" customWidth="1"/>
    <col min="6" max="6" width="27.28515625" customWidth="1"/>
    <col min="7" max="7" width="13.42578125" bestFit="1" customWidth="1"/>
    <col min="8" max="8" width="9.85546875" bestFit="1" customWidth="1"/>
    <col min="9" max="9" width="13.42578125" bestFit="1" customWidth="1"/>
    <col min="10" max="10" width="8" bestFit="1" customWidth="1"/>
    <col min="11" max="11" width="12.28515625" bestFit="1" customWidth="1"/>
    <col min="12" max="12" width="8" bestFit="1" customWidth="1"/>
    <col min="13" max="13" width="11.28515625" bestFit="1" customWidth="1"/>
    <col min="14" max="14" width="11" bestFit="1" customWidth="1"/>
    <col min="15" max="15" width="10.140625" customWidth="1"/>
  </cols>
  <sheetData>
    <row r="1" spans="2:17" ht="37.5" customHeight="1" x14ac:dyDescent="0.2">
      <c r="B1" s="35"/>
      <c r="F1" s="4"/>
    </row>
    <row r="2" spans="2:17" ht="37.5" customHeight="1" x14ac:dyDescent="0.2">
      <c r="B2" s="35"/>
      <c r="F2" s="4"/>
    </row>
    <row r="3" spans="2:17" ht="37.5" customHeight="1" x14ac:dyDescent="0.2">
      <c r="B3" s="35"/>
      <c r="F3" s="4"/>
    </row>
    <row r="4" spans="2:17" ht="19.5" customHeight="1" x14ac:dyDescent="0.2"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</row>
    <row r="5" spans="2:17" ht="26.25" customHeight="1" x14ac:dyDescent="0.25">
      <c r="B5" s="61" t="s">
        <v>65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</row>
    <row r="6" spans="2:17" ht="20.25" customHeight="1" x14ac:dyDescent="0.25">
      <c r="B6" s="60" t="s">
        <v>292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</row>
    <row r="7" spans="2:17" ht="11.25" customHeight="1" x14ac:dyDescent="0.2">
      <c r="B7" s="35"/>
      <c r="C7" s="1"/>
      <c r="D7" s="1"/>
      <c r="F7" s="5"/>
      <c r="G7" s="1"/>
      <c r="H7" s="1"/>
      <c r="I7" s="1"/>
      <c r="K7" s="1"/>
      <c r="M7" s="1"/>
      <c r="N7" s="1"/>
    </row>
    <row r="8" spans="2:17" s="9" customFormat="1" ht="18" customHeight="1" x14ac:dyDescent="0.2">
      <c r="B8" s="59" t="s">
        <v>286</v>
      </c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</row>
    <row r="9" spans="2:17" ht="10.5" customHeight="1" thickBot="1" x14ac:dyDescent="0.25">
      <c r="B9" s="35"/>
      <c r="C9" s="1"/>
      <c r="D9" s="1"/>
      <c r="F9" s="5"/>
      <c r="G9" s="1"/>
      <c r="H9" s="1"/>
      <c r="I9" s="1"/>
      <c r="K9" s="1"/>
      <c r="M9" s="1"/>
      <c r="N9" s="1"/>
    </row>
    <row r="10" spans="2:17" s="10" customFormat="1" ht="29.25" customHeight="1" x14ac:dyDescent="0.25">
      <c r="B10" s="66" t="s">
        <v>58</v>
      </c>
      <c r="C10" s="67" t="s">
        <v>52</v>
      </c>
      <c r="D10" s="67" t="s">
        <v>228</v>
      </c>
      <c r="E10" s="67" t="s">
        <v>53</v>
      </c>
      <c r="F10" s="67" t="s">
        <v>54</v>
      </c>
      <c r="G10" s="68" t="s">
        <v>190</v>
      </c>
      <c r="H10" s="68" t="s">
        <v>0</v>
      </c>
      <c r="I10" s="68" t="s">
        <v>1</v>
      </c>
      <c r="J10" s="68" t="s">
        <v>2</v>
      </c>
      <c r="K10" s="68" t="s">
        <v>3</v>
      </c>
      <c r="L10" s="68" t="s">
        <v>4</v>
      </c>
      <c r="M10" s="68" t="s">
        <v>5</v>
      </c>
      <c r="N10" s="68" t="s">
        <v>6</v>
      </c>
      <c r="O10" s="69" t="s">
        <v>189</v>
      </c>
    </row>
    <row r="11" spans="2:17" ht="24" x14ac:dyDescent="0.2">
      <c r="B11" s="48">
        <v>1</v>
      </c>
      <c r="C11" s="25" t="s">
        <v>149</v>
      </c>
      <c r="D11" s="25" t="s">
        <v>241</v>
      </c>
      <c r="E11" s="25" t="s">
        <v>263</v>
      </c>
      <c r="F11" s="25" t="s">
        <v>56</v>
      </c>
      <c r="G11" s="45">
        <v>105000</v>
      </c>
      <c r="H11" s="46">
        <v>0</v>
      </c>
      <c r="I11" s="45">
        <v>105000</v>
      </c>
      <c r="J11" s="45">
        <v>0</v>
      </c>
      <c r="K11" s="45">
        <v>0</v>
      </c>
      <c r="L11" s="45">
        <v>0</v>
      </c>
      <c r="M11" s="45">
        <v>0</v>
      </c>
      <c r="N11" s="45">
        <f t="shared" ref="N11:N14" si="0">J11+K11+L11+M11</f>
        <v>0</v>
      </c>
      <c r="O11" s="47">
        <f t="shared" ref="O11:O14" si="1">I11-N11</f>
        <v>105000</v>
      </c>
    </row>
    <row r="12" spans="2:17" ht="24" x14ac:dyDescent="0.2">
      <c r="B12" s="48">
        <v>2</v>
      </c>
      <c r="C12" s="25" t="s">
        <v>206</v>
      </c>
      <c r="D12" s="25" t="s">
        <v>241</v>
      </c>
      <c r="E12" s="25" t="s">
        <v>264</v>
      </c>
      <c r="F12" s="25" t="s">
        <v>56</v>
      </c>
      <c r="G12" s="45">
        <v>50000</v>
      </c>
      <c r="H12" s="45">
        <v>0</v>
      </c>
      <c r="I12" s="45">
        <v>50000</v>
      </c>
      <c r="J12" s="45">
        <v>0</v>
      </c>
      <c r="K12" s="45">
        <v>10871.11</v>
      </c>
      <c r="L12" s="45">
        <v>0</v>
      </c>
      <c r="M12" s="45">
        <v>0</v>
      </c>
      <c r="N12" s="45">
        <f t="shared" si="0"/>
        <v>10871.11</v>
      </c>
      <c r="O12" s="47">
        <f t="shared" si="1"/>
        <v>39128.89</v>
      </c>
    </row>
    <row r="13" spans="2:17" ht="22.5" customHeight="1" x14ac:dyDescent="0.2">
      <c r="B13" s="48">
        <v>3</v>
      </c>
      <c r="C13" s="25" t="s">
        <v>47</v>
      </c>
      <c r="D13" s="25" t="s">
        <v>240</v>
      </c>
      <c r="E13" s="25" t="s">
        <v>84</v>
      </c>
      <c r="F13" s="25" t="s">
        <v>56</v>
      </c>
      <c r="G13" s="45">
        <v>30000</v>
      </c>
      <c r="H13" s="46">
        <v>0</v>
      </c>
      <c r="I13" s="45">
        <v>30000</v>
      </c>
      <c r="J13" s="45">
        <v>0</v>
      </c>
      <c r="K13" s="45">
        <v>7500</v>
      </c>
      <c r="L13" s="45">
        <v>0</v>
      </c>
      <c r="M13" s="45">
        <v>0</v>
      </c>
      <c r="N13" s="45">
        <f t="shared" si="0"/>
        <v>7500</v>
      </c>
      <c r="O13" s="47">
        <f t="shared" si="1"/>
        <v>22500</v>
      </c>
    </row>
    <row r="14" spans="2:17" ht="22.5" customHeight="1" x14ac:dyDescent="0.2">
      <c r="B14" s="48">
        <v>4</v>
      </c>
      <c r="C14" s="25" t="s">
        <v>50</v>
      </c>
      <c r="D14" s="25" t="s">
        <v>240</v>
      </c>
      <c r="E14" s="25" t="s">
        <v>74</v>
      </c>
      <c r="F14" s="25" t="s">
        <v>56</v>
      </c>
      <c r="G14" s="45">
        <v>65000</v>
      </c>
      <c r="H14" s="46">
        <v>0</v>
      </c>
      <c r="I14" s="45">
        <v>65000</v>
      </c>
      <c r="J14" s="45">
        <v>0</v>
      </c>
      <c r="K14" s="45">
        <v>14269.66</v>
      </c>
      <c r="L14" s="45">
        <v>0</v>
      </c>
      <c r="M14" s="46">
        <v>0</v>
      </c>
      <c r="N14" s="45">
        <f t="shared" si="0"/>
        <v>14269.66</v>
      </c>
      <c r="O14" s="47">
        <f t="shared" si="1"/>
        <v>50730.34</v>
      </c>
    </row>
    <row r="15" spans="2:17" ht="23.25" customHeight="1" thickBot="1" x14ac:dyDescent="0.25">
      <c r="B15" s="70"/>
      <c r="C15" s="71" t="s">
        <v>79</v>
      </c>
      <c r="D15" s="71"/>
      <c r="E15" s="71"/>
      <c r="F15" s="71"/>
      <c r="G15" s="72">
        <f>SUM(G11:G14)</f>
        <v>250000</v>
      </c>
      <c r="H15" s="72">
        <f t="shared" ref="H15:O15" si="2">SUM(H11:H14)</f>
        <v>0</v>
      </c>
      <c r="I15" s="72">
        <f t="shared" si="2"/>
        <v>250000</v>
      </c>
      <c r="J15" s="72">
        <f t="shared" si="2"/>
        <v>0</v>
      </c>
      <c r="K15" s="72">
        <f t="shared" si="2"/>
        <v>32640.77</v>
      </c>
      <c r="L15" s="72">
        <f t="shared" si="2"/>
        <v>0</v>
      </c>
      <c r="M15" s="72">
        <f t="shared" si="2"/>
        <v>0</v>
      </c>
      <c r="N15" s="72">
        <f t="shared" si="2"/>
        <v>32640.77</v>
      </c>
      <c r="O15" s="72">
        <f t="shared" si="2"/>
        <v>217359.23</v>
      </c>
    </row>
  </sheetData>
  <mergeCells count="5">
    <mergeCell ref="B4:Q4"/>
    <mergeCell ref="B5:O5"/>
    <mergeCell ref="B6:O6"/>
    <mergeCell ref="B8:O8"/>
    <mergeCell ref="C15:F15"/>
  </mergeCells>
  <pageMargins left="0.25" right="0.25" top="0.75" bottom="0.75" header="0.3" footer="0.3"/>
  <pageSetup paperSize="9"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Nomina Fijos</vt:lpstr>
      <vt:lpstr>Nomina Personal Vigilancia</vt:lpstr>
      <vt:lpstr>Temporal Cargos de Carrera</vt:lpstr>
      <vt:lpstr>Suplencia Fijos</vt:lpstr>
      <vt:lpstr>'Nomina Fijos'!Área_de_impresión</vt:lpstr>
      <vt:lpstr>'Suplencia Fijos'!Área_de_impresión</vt:lpstr>
      <vt:lpstr>'Nomina Fijos'!Títulos_a_imprimir</vt:lpstr>
      <vt:lpstr>'Nomina Personal Vigilancia'!Títulos_a_imprimir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Yudy N. Espinosa Mejia</cp:lastModifiedBy>
  <cp:lastPrinted>2021-05-27T15:35:42Z</cp:lastPrinted>
  <dcterms:created xsi:type="dcterms:W3CDTF">2017-10-11T04:49:31Z</dcterms:created>
  <dcterms:modified xsi:type="dcterms:W3CDTF">2021-05-27T16:36:58Z</dcterms:modified>
</cp:coreProperties>
</file>