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E7B1D922-902C-4DA5-9E1E-C2E3FF5B354B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Fijos'!$A$25:$N$140</definedName>
    <definedName name="_xlnm.Print_Area" localSheetId="0">'Nomina Fijos'!$A$1:$N$152</definedName>
    <definedName name="_xlnm.Print_Titles" localSheetId="0">'Nomina Fijos'!$1:$12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5" l="1"/>
  <c r="A16" i="5"/>
  <c r="A17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4" i="5"/>
  <c r="G136" i="5"/>
  <c r="J136" i="5"/>
  <c r="L136" i="5"/>
  <c r="K45" i="5"/>
  <c r="I45" i="5"/>
  <c r="K20" i="5"/>
  <c r="K15" i="5"/>
  <c r="I15" i="5"/>
  <c r="I126" i="5"/>
  <c r="K126" i="5"/>
  <c r="I100" i="5"/>
  <c r="K100" i="5"/>
  <c r="B22" i="12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21" i="12"/>
  <c r="J35" i="12"/>
  <c r="K35" i="12"/>
  <c r="L35" i="12"/>
  <c r="M35" i="12"/>
  <c r="N35" i="12"/>
  <c r="O35" i="12"/>
  <c r="P35" i="12"/>
  <c r="Q35" i="12"/>
  <c r="I35" i="12"/>
  <c r="Q34" i="12"/>
  <c r="P34" i="12"/>
  <c r="L34" i="12"/>
  <c r="L33" i="12"/>
  <c r="L32" i="12"/>
  <c r="N31" i="12"/>
  <c r="N32" i="12"/>
  <c r="L31" i="12"/>
  <c r="L29" i="12"/>
  <c r="P29" i="12" s="1"/>
  <c r="Q29" i="12" s="1"/>
  <c r="N28" i="12"/>
  <c r="N30" i="12"/>
  <c r="N33" i="12"/>
  <c r="N27" i="12"/>
  <c r="N23" i="12"/>
  <c r="L28" i="12"/>
  <c r="L30" i="12"/>
  <c r="L27" i="12"/>
  <c r="L26" i="12"/>
  <c r="P26" i="12" s="1"/>
  <c r="Q26" i="12" s="1"/>
  <c r="N20" i="12"/>
  <c r="N21" i="12"/>
  <c r="N22" i="12"/>
  <c r="L20" i="12"/>
  <c r="L21" i="12"/>
  <c r="L22" i="12"/>
  <c r="L23" i="12"/>
  <c r="P23" i="12" s="1"/>
  <c r="Q23" i="12" s="1"/>
  <c r="N19" i="11"/>
  <c r="M19" i="11"/>
  <c r="L19" i="11"/>
  <c r="K19" i="11"/>
  <c r="J19" i="11"/>
  <c r="I19" i="11"/>
  <c r="H19" i="11"/>
  <c r="G19" i="11"/>
  <c r="F19" i="11"/>
  <c r="M45" i="5" l="1"/>
  <c r="N45" i="5" s="1"/>
  <c r="M126" i="5"/>
  <c r="N126" i="5" s="1"/>
  <c r="M15" i="5"/>
  <c r="N15" i="5" s="1"/>
  <c r="M100" i="5"/>
  <c r="N100" i="5" s="1"/>
  <c r="P30" i="12"/>
  <c r="Q30" i="12" s="1"/>
  <c r="P31" i="12"/>
  <c r="Q31" i="12" s="1"/>
  <c r="P27" i="12"/>
  <c r="Q27" i="12" s="1"/>
  <c r="P32" i="12"/>
  <c r="Q32" i="12" s="1"/>
  <c r="P28" i="12"/>
  <c r="Q28" i="12" s="1"/>
  <c r="P20" i="12"/>
  <c r="Q20" i="12" s="1"/>
  <c r="P22" i="12"/>
  <c r="Q22" i="12" s="1"/>
  <c r="P21" i="12"/>
  <c r="Q21" i="12" s="1"/>
  <c r="P33" i="12"/>
  <c r="Q33" i="12" s="1"/>
  <c r="L24" i="12"/>
  <c r="P24" i="12" s="1"/>
  <c r="Q24" i="12" s="1"/>
  <c r="L25" i="12"/>
  <c r="P25" i="12" s="1"/>
  <c r="Q25" i="12" l="1"/>
  <c r="I120" i="5"/>
  <c r="K106" i="5"/>
  <c r="K120" i="5"/>
  <c r="I106" i="5"/>
  <c r="K18" i="5"/>
  <c r="K19" i="5"/>
  <c r="K14" i="5"/>
  <c r="I16" i="5"/>
  <c r="I17" i="5"/>
  <c r="M17" i="5" s="1"/>
  <c r="N17" i="5" s="1"/>
  <c r="I18" i="5"/>
  <c r="I19" i="5"/>
  <c r="I20" i="5"/>
  <c r="M20" i="5" s="1"/>
  <c r="N20" i="5" s="1"/>
  <c r="I14" i="5"/>
  <c r="M16" i="5" l="1"/>
  <c r="M120" i="5"/>
  <c r="N120" i="5" s="1"/>
  <c r="M106" i="5"/>
  <c r="N106" i="5" s="1"/>
  <c r="M19" i="5"/>
  <c r="N19" i="5" s="1"/>
  <c r="M14" i="5"/>
  <c r="N14" i="5" s="1"/>
  <c r="M18" i="5"/>
  <c r="N18" i="5" s="1"/>
  <c r="K62" i="5"/>
  <c r="I62" i="5"/>
  <c r="N16" i="5" l="1"/>
  <c r="M62" i="5"/>
  <c r="N62" i="5" s="1"/>
  <c r="I42" i="5"/>
  <c r="M42" i="5" s="1"/>
  <c r="N42" i="5" s="1"/>
  <c r="I44" i="5"/>
  <c r="M44" i="5" s="1"/>
  <c r="N44" i="5" s="1"/>
  <c r="K121" i="5" l="1"/>
  <c r="I13" i="5" l="1"/>
  <c r="M13" i="5" l="1"/>
  <c r="N13" i="5" s="1"/>
  <c r="K64" i="5" l="1"/>
  <c r="I135" i="5" l="1"/>
  <c r="K135" i="5"/>
  <c r="M135" i="5" l="1"/>
  <c r="N135" i="5" s="1"/>
  <c r="K21" i="5" l="1"/>
  <c r="K22" i="5"/>
  <c r="K23" i="5"/>
  <c r="K25" i="5"/>
  <c r="K26" i="5"/>
  <c r="K27" i="5"/>
  <c r="K28" i="5"/>
  <c r="K29" i="5"/>
  <c r="K30" i="5"/>
  <c r="K31" i="5"/>
  <c r="K32" i="5"/>
  <c r="K46" i="5"/>
  <c r="K33" i="5"/>
  <c r="K34" i="5"/>
  <c r="K35" i="5"/>
  <c r="K36" i="5"/>
  <c r="K37" i="5"/>
  <c r="K38" i="5"/>
  <c r="K39" i="5"/>
  <c r="K40" i="5"/>
  <c r="K47" i="5"/>
  <c r="K49" i="5"/>
  <c r="K50" i="5"/>
  <c r="K51" i="5"/>
  <c r="K52" i="5"/>
  <c r="K43" i="5"/>
  <c r="K53" i="5"/>
  <c r="K54" i="5"/>
  <c r="K55" i="5"/>
  <c r="K56" i="5"/>
  <c r="K57" i="5"/>
  <c r="K58" i="5"/>
  <c r="K59" i="5"/>
  <c r="K60" i="5"/>
  <c r="K61" i="5"/>
  <c r="K63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1" i="5"/>
  <c r="K102" i="5"/>
  <c r="K48" i="5"/>
  <c r="K103" i="5"/>
  <c r="K104" i="5"/>
  <c r="K105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2" i="5"/>
  <c r="K123" i="5"/>
  <c r="K124" i="5"/>
  <c r="K125" i="5"/>
  <c r="K41" i="5"/>
  <c r="K128" i="5"/>
  <c r="K129" i="5"/>
  <c r="K130" i="5"/>
  <c r="K132" i="5"/>
  <c r="K133" i="5"/>
  <c r="K134" i="5"/>
  <c r="I21" i="5"/>
  <c r="I22" i="5"/>
  <c r="I23" i="5"/>
  <c r="I25" i="5"/>
  <c r="I26" i="5"/>
  <c r="I27" i="5"/>
  <c r="I28" i="5"/>
  <c r="I29" i="5"/>
  <c r="I30" i="5"/>
  <c r="I31" i="5"/>
  <c r="I32" i="5"/>
  <c r="I46" i="5"/>
  <c r="I33" i="5"/>
  <c r="I34" i="5"/>
  <c r="I35" i="5"/>
  <c r="I36" i="5"/>
  <c r="I37" i="5"/>
  <c r="I38" i="5"/>
  <c r="I39" i="5"/>
  <c r="I40" i="5"/>
  <c r="I47" i="5"/>
  <c r="I49" i="5"/>
  <c r="I121" i="5"/>
  <c r="I50" i="5"/>
  <c r="I51" i="5"/>
  <c r="I52" i="5"/>
  <c r="I43" i="5"/>
  <c r="I53" i="5"/>
  <c r="I54" i="5"/>
  <c r="I55" i="5"/>
  <c r="I56" i="5"/>
  <c r="I57" i="5"/>
  <c r="I58" i="5"/>
  <c r="I59" i="5"/>
  <c r="I60" i="5"/>
  <c r="I61" i="5"/>
  <c r="I63" i="5"/>
  <c r="I65" i="5"/>
  <c r="I64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1" i="5"/>
  <c r="I102" i="5"/>
  <c r="I48" i="5"/>
  <c r="I103" i="5"/>
  <c r="I104" i="5"/>
  <c r="I105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24" i="5"/>
  <c r="I119" i="5"/>
  <c r="I122" i="5"/>
  <c r="I123" i="5"/>
  <c r="I124" i="5"/>
  <c r="I125" i="5"/>
  <c r="I41" i="5"/>
  <c r="I128" i="5"/>
  <c r="I129" i="5"/>
  <c r="I130" i="5"/>
  <c r="I131" i="5"/>
  <c r="I132" i="5"/>
  <c r="I133" i="5"/>
  <c r="I134" i="5"/>
  <c r="M119" i="5" l="1"/>
  <c r="N119" i="5" s="1"/>
  <c r="M105" i="5"/>
  <c r="N105" i="5" s="1"/>
  <c r="M97" i="5" l="1"/>
  <c r="N97" i="5" s="1"/>
  <c r="M134" i="5"/>
  <c r="N134" i="5" s="1"/>
  <c r="M114" i="5"/>
  <c r="N114" i="5" s="1"/>
  <c r="M113" i="5"/>
  <c r="N113" i="5" s="1"/>
  <c r="M40" i="5"/>
  <c r="N40" i="5" s="1"/>
  <c r="M39" i="5"/>
  <c r="N39" i="5" s="1"/>
  <c r="M38" i="5" l="1"/>
  <c r="N38" i="5" s="1"/>
  <c r="M60" i="5" l="1"/>
  <c r="N60" i="5" s="1"/>
  <c r="M49" i="5" l="1"/>
  <c r="N49" i="5" s="1"/>
  <c r="M79" i="5" l="1"/>
  <c r="N79" i="5" s="1"/>
  <c r="M101" i="5"/>
  <c r="N101" i="5" s="1"/>
  <c r="M125" i="5"/>
  <c r="N125" i="5" s="1"/>
  <c r="M111" i="5"/>
  <c r="N111" i="5" s="1"/>
  <c r="M112" i="5"/>
  <c r="N112" i="5" s="1"/>
  <c r="M94" i="5"/>
  <c r="N94" i="5" s="1"/>
  <c r="M48" i="5"/>
  <c r="N48" i="5" s="1"/>
  <c r="M93" i="5"/>
  <c r="N93" i="5" s="1"/>
  <c r="M59" i="5" l="1"/>
  <c r="N59" i="5" s="1"/>
  <c r="M118" i="5"/>
  <c r="N118" i="5" s="1"/>
  <c r="M92" i="5" l="1"/>
  <c r="N92" i="5" s="1"/>
  <c r="M96" i="5"/>
  <c r="N96" i="5" s="1"/>
  <c r="M70" i="5"/>
  <c r="N70" i="5" s="1"/>
  <c r="M91" i="5"/>
  <c r="N91" i="5" s="1"/>
  <c r="M90" i="5"/>
  <c r="N90" i="5" s="1"/>
  <c r="M23" i="5" l="1"/>
  <c r="N23" i="5" s="1"/>
  <c r="M21" i="5" l="1"/>
  <c r="M22" i="5"/>
  <c r="N22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46" i="5"/>
  <c r="N46" i="5" s="1"/>
  <c r="M33" i="5"/>
  <c r="N33" i="5" s="1"/>
  <c r="M34" i="5"/>
  <c r="N34" i="5" s="1"/>
  <c r="M35" i="5"/>
  <c r="N35" i="5" s="1"/>
  <c r="M36" i="5"/>
  <c r="N36" i="5" s="1"/>
  <c r="M37" i="5"/>
  <c r="N37" i="5" s="1"/>
  <c r="M47" i="5"/>
  <c r="N47" i="5" s="1"/>
  <c r="M121" i="5"/>
  <c r="N121" i="5" s="1"/>
  <c r="M50" i="5"/>
  <c r="N50" i="5" s="1"/>
  <c r="M51" i="5"/>
  <c r="N51" i="5" s="1"/>
  <c r="M52" i="5"/>
  <c r="N52" i="5" s="1"/>
  <c r="M43" i="5"/>
  <c r="N43" i="5" s="1"/>
  <c r="M53" i="5"/>
  <c r="N53" i="5" s="1"/>
  <c r="M54" i="5"/>
  <c r="N54" i="5" s="1"/>
  <c r="M55" i="5"/>
  <c r="N55" i="5" s="1"/>
  <c r="M41" i="5"/>
  <c r="N41" i="5" s="1"/>
  <c r="M56" i="5"/>
  <c r="N56" i="5" s="1"/>
  <c r="M57" i="5"/>
  <c r="N57" i="5" s="1"/>
  <c r="M58" i="5"/>
  <c r="N58" i="5" s="1"/>
  <c r="M63" i="5"/>
  <c r="N63" i="5" s="1"/>
  <c r="M65" i="5"/>
  <c r="N65" i="5" s="1"/>
  <c r="M64" i="5"/>
  <c r="N64" i="5" s="1"/>
  <c r="M66" i="5"/>
  <c r="N66" i="5" s="1"/>
  <c r="M67" i="5"/>
  <c r="N67" i="5" s="1"/>
  <c r="M68" i="5"/>
  <c r="N68" i="5" s="1"/>
  <c r="M69" i="5"/>
  <c r="N69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6" i="5"/>
  <c r="N86" i="5" s="1"/>
  <c r="M87" i="5"/>
  <c r="N87" i="5" s="1"/>
  <c r="M88" i="5"/>
  <c r="N88" i="5" s="1"/>
  <c r="M89" i="5"/>
  <c r="N89" i="5" s="1"/>
  <c r="M95" i="5"/>
  <c r="N95" i="5" s="1"/>
  <c r="M98" i="5"/>
  <c r="N98" i="5" s="1"/>
  <c r="M99" i="5"/>
  <c r="N99" i="5" s="1"/>
  <c r="M102" i="5"/>
  <c r="N102" i="5" s="1"/>
  <c r="M103" i="5"/>
  <c r="N103" i="5" s="1"/>
  <c r="M104" i="5"/>
  <c r="N104" i="5" s="1"/>
  <c r="M107" i="5"/>
  <c r="N107" i="5" s="1"/>
  <c r="M108" i="5"/>
  <c r="N108" i="5" s="1"/>
  <c r="M109" i="5"/>
  <c r="N109" i="5" s="1"/>
  <c r="M110" i="5"/>
  <c r="N110" i="5" s="1"/>
  <c r="M115" i="5"/>
  <c r="N115" i="5" s="1"/>
  <c r="M116" i="5"/>
  <c r="N116" i="5" s="1"/>
  <c r="M117" i="5"/>
  <c r="N117" i="5" s="1"/>
  <c r="M24" i="5"/>
  <c r="N24" i="5" s="1"/>
  <c r="M61" i="5"/>
  <c r="N61" i="5" s="1"/>
  <c r="M122" i="5"/>
  <c r="N122" i="5" s="1"/>
  <c r="M123" i="5"/>
  <c r="N123" i="5" s="1"/>
  <c r="M124" i="5"/>
  <c r="N124" i="5" s="1"/>
  <c r="M128" i="5"/>
  <c r="N128" i="5" s="1"/>
  <c r="M129" i="5"/>
  <c r="N129" i="5" s="1"/>
  <c r="M130" i="5"/>
  <c r="N130" i="5" s="1"/>
  <c r="M131" i="5"/>
  <c r="N131" i="5" s="1"/>
  <c r="M132" i="5"/>
  <c r="N132" i="5" s="1"/>
  <c r="M133" i="5"/>
  <c r="N133" i="5" s="1"/>
  <c r="N21" i="5" l="1"/>
  <c r="H127" i="5"/>
  <c r="H136" i="5" s="1"/>
  <c r="F127" i="5" l="1"/>
  <c r="F136" i="5" s="1"/>
  <c r="I127" i="5" l="1"/>
  <c r="I136" i="5" s="1"/>
  <c r="K127" i="5"/>
  <c r="K136" i="5" s="1"/>
  <c r="M127" i="5" l="1"/>
  <c r="M136" i="5" s="1"/>
  <c r="N127" i="5" l="1"/>
  <c r="N136" i="5" s="1"/>
</calcChain>
</file>

<file path=xl/sharedStrings.xml><?xml version="1.0" encoding="utf-8"?>
<sst xmlns="http://schemas.openxmlformats.org/spreadsheetml/2006/main" count="635" uniqueCount="271">
  <si>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</si>
  <si>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</si>
  <si>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</si>
  <si>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</si>
  <si>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</si>
  <si>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</si>
  <si>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</si>
  <si>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</si>
  <si>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</si>
  <si>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</si>
  <si>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</si>
  <si>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</si>
  <si>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</si>
  <si>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</si>
  <si>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</si>
  <si>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</si>
  <si>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</si>
  <si>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</si>
  <si>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</si>
  <si>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</si>
  <si>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</si>
  <si>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</si>
  <si>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</si>
  <si>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</si>
  <si>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</si>
  <si>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</si>
  <si>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</si>
  <si>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</si>
  <si>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</si>
  <si>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</si>
  <si>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</si>
  <si>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</si>
  <si>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</si>
  <si>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</si>
  <si>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</si>
  <si>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</si>
  <si>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</si>
  <si>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</si>
  <si>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</si>
  <si>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</si>
  <si>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</si>
  <si>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</si>
  <si>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</si>
  <si>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</si>
  <si>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</si>
  <si>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</si>
  <si>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</si>
  <si>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MANUEL AMAURYS TEJEDA FELIZ</t>
  </si>
  <si>
    <t>LUCIA FERNANDEZ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</si>
  <si>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</si>
  <si>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</si>
  <si>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</si>
  <si>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</si>
  <si>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</si>
  <si>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</si>
  <si>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</si>
  <si>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</si>
  <si>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</si>
  <si>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</si>
  <si>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</si>
  <si>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</si>
  <si>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GLENNY MARIA RAMOS GARCIA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</si>
  <si>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</si>
  <si>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</si>
  <si>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</si>
  <si>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</si>
  <si>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</si>
  <si>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</si>
  <si>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</si>
  <si>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</si>
  <si>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</si>
  <si>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</si>
  <si>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</si>
  <si>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</si>
  <si>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</si>
  <si>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</si>
  <si>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</si>
  <si>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</si>
  <si>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</si>
  <si>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</si>
  <si>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</si>
  <si>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</si>
  <si>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</si>
  <si>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</si>
  <si>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</si>
  <si>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</si>
  <si>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</si>
  <si>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</si>
  <si>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</si>
  <si>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</si>
  <si>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</si>
  <si>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</si>
  <si>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</si>
  <si>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</si>
  <si>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</si>
  <si>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</si>
  <si>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</si>
  <si>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</si>
  <si>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ERNESTO ANTONIO PRADEL DIAZ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</si>
  <si>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</si>
  <si>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</si>
  <si>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</si>
  <si>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</si>
  <si>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</si>
  <si>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</si>
  <si>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</si>
  <si>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</si>
  <si>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</si>
  <si>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</si>
  <si>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</si>
  <si>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</si>
  <si>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</si>
  <si>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</si>
  <si>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</si>
  <si>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>ENCARGADO (A) DEPTO. ADM. Y FINANCIERO</t>
  </si>
  <si>
    <t>OFICINA REGIONAL SANTIAGO</t>
  </si>
  <si>
    <t>ENCARGADO OFICINA REGIONAL</t>
  </si>
  <si>
    <t>ENC. DIVISION DE TECNOLOGIA DE LA INFORMACION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</si>
  <si>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</si>
  <si>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</si>
  <si>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</si>
  <si>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</si>
  <si>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</si>
  <si>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ROSILLINI ANYOLINA DOMINGUEZ BETANCES</t>
  </si>
  <si>
    <t>WILLIAN RAFAEL GARCIA ALVAREZ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</si>
  <si>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</si>
  <si>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</si>
  <si>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</si>
  <si>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</si>
  <si>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</si>
  <si>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</si>
  <si>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</si>
  <si>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</si>
  <si>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</si>
  <si>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</si>
  <si>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</si>
  <si>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</si>
  <si>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</si>
  <si>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</si>
  <si>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</si>
  <si>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</si>
  <si>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</si>
  <si>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</si>
  <si>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</si>
  <si>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</si>
  <si>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</si>
  <si>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</si>
  <si>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</si>
  <si>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</si>
  <si>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</si>
  <si>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</si>
  <si>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</si>
  <si>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</si>
  <si>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</si>
  <si>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</si>
  <si>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</si>
  <si>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</si>
  <si>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</si>
  <si>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</si>
  <si>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</si>
  <si>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</si>
  <si>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</si>
  <si>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</si>
  <si>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</si>
  <si>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</si>
  <si>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</si>
  <si>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GREGORIO ALBERTO COLON JEREZ</t>
  </si>
  <si>
    <t>JOSE LUIS TRONCOSO TEJEDA</t>
  </si>
  <si>
    <t>YESELIN DE PAULA</t>
  </si>
  <si>
    <t>FERNANDO ARTURO MENDOZA BELTRAN</t>
  </si>
  <si>
    <t>DISEÑADOR GRAFICO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</si>
  <si>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</si>
  <si>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</si>
  <si>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</si>
  <si>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</si>
  <si>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</si>
  <si>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</si>
  <si>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</si>
  <si>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</si>
  <si>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</si>
  <si>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</si>
  <si>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</si>
  <si>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</si>
  <si>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</si>
  <si>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</si>
  <si>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</si>
  <si>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</si>
  <si>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</si>
  <si>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</si>
  <si>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</si>
  <si>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</si>
  <si>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</si>
  <si>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KRISHNA RAFAEL GUZMAN</t>
  </si>
  <si>
    <t>MADELIN MOREL CUELLO</t>
  </si>
  <si>
    <t xml:space="preserve">AUXILIAR ADMINISTRATIVO </t>
  </si>
  <si>
    <t>CRISTOPHER REYES ROSARIO</t>
  </si>
  <si>
    <t>JOVANNY MARCELO PEREZ TAVAREZ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</si>
  <si>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</si>
  <si>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</si>
  <si>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</si>
  <si>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</si>
  <si>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</si>
  <si>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</si>
  <si>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FRANGELY LOPEZ MARTINEZ</t>
  </si>
  <si>
    <t>“AÑO DE LA CONSOLIDACION DE LA SEGURIDAD ALIMENTARIA”</t>
  </si>
  <si>
    <t>ESTRATEGIAS  Y POLITICAS DE FORTALECIMIENTO INSTITUCIONAL</t>
  </si>
  <si>
    <t>ANALISTA TRANSPARENCIA GUBERNAMENTAL</t>
  </si>
  <si>
    <t>TECNICO DE MONITOREO DE LAS OAI Y PORTALES DE TRANSPARENCIA</t>
  </si>
  <si>
    <t>BERENICE BARINAS UBIÑAS</t>
  </si>
  <si>
    <t>DIRECTORA EJECUTIVA</t>
  </si>
  <si>
    <t>ELIZABET ROSANNA DIAZ VALERIO</t>
  </si>
  <si>
    <t>ENC. DPTO. TRANSPARENCIA GUBERNAMENTAL</t>
  </si>
  <si>
    <t>ARTURINA BRITO HERNANDEZ</t>
  </si>
  <si>
    <t>LAURA AMELIA ECHAVARRIA JOAQUIN</t>
  </si>
  <si>
    <t>DIRECTORA DESPACHO</t>
  </si>
  <si>
    <t>GADY GABRIEL SUAZO FERMIN</t>
  </si>
  <si>
    <t>ASESOR INFORMATICO</t>
  </si>
  <si>
    <t>WANDA GUILLERMINA CURIEL CABRERA</t>
  </si>
  <si>
    <t>IRAIDI JOSEFINA ALCANTARA FORTUNA</t>
  </si>
  <si>
    <t>SECRETARIA DE DESPACHO</t>
  </si>
  <si>
    <t>ESTHEFANIA FELIX BATISTA</t>
  </si>
  <si>
    <t>ASESORA DE AUDITORIA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</si>
  <si>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</si>
  <si>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</si>
  <si>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</si>
  <si>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</si>
  <si>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</si>
  <si>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</si>
  <si>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ENC. DPTO. PLANIFICACION Y DESARROLLO</t>
  </si>
  <si>
    <t>IVAN CRUZ DARDENNE</t>
  </si>
  <si>
    <t>ENC. DPTO. ADMINISTRATIVO Y FINANCIERO</t>
  </si>
  <si>
    <t>ADMINISTRATIVO Y FINANCIERO</t>
  </si>
  <si>
    <t>JOSE SIME CANDELARIO</t>
  </si>
  <si>
    <t>ANALISTA COMISIONES DE ETICA</t>
  </si>
  <si>
    <t>GLENNY ROSANNA VILLANUEVA CARTY</t>
  </si>
  <si>
    <t>CAPITULO:  0201     SUBCAPTULO: 06     DAF:01     UE:008     PROGRAMA: 16     SUBPROGRAMA: 02     PROYECTO: 0     ACTIVIDAD:002     CUENTA: 2.1.1.2.10     FONDO:0100</t>
  </si>
  <si>
    <t>CONCEPTO PAGO SUELDO 000007 - PERSONAL DE VIGILANCIA CORRESPONDIENTE AL MES OCTUBRE 2020</t>
  </si>
  <si>
    <t>GERALDO SOTO LIRANZO</t>
  </si>
  <si>
    <t>DESIREE LEDESMA TERRERO</t>
  </si>
  <si>
    <t>CONCEPTO PAGO SUELDO 000018 - PERSONAL TEMPORAL EN CARGOS DE CARRERA CORRESPONDIENTE AL MES OCTUBRE 2020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</si>
  <si>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</si>
  <si>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</si>
  <si>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</si>
  <si>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</si>
  <si>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</si>
  <si>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</si>
  <si>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</si>
  <si>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ENC. DPTO. RECURSOS HUMANOS</t>
  </si>
  <si>
    <t>ANALISTA GESTION DE CALIDAD</t>
  </si>
  <si>
    <t>ROBERTO EMILIO ESQUEA MENDEZ</t>
  </si>
  <si>
    <t>SOPORTE A USUARIO</t>
  </si>
  <si>
    <t>PAOLA CABRERA VASQUEZ</t>
  </si>
  <si>
    <t>ENC. DPTO. DE COMUNICACIONES</t>
  </si>
  <si>
    <t>JAIRO JESUS TOLENTINO DE LEON</t>
  </si>
  <si>
    <t>JOSE ANTONIO ALMONTE RAMIREZ</t>
  </si>
  <si>
    <t>DIVISION INVESTIGACION Y SEGUIMIENTO DE DENUNCIAS</t>
  </si>
  <si>
    <t>INVESTIGADOR</t>
  </si>
  <si>
    <t>DAVIANA JOSEFINA BELLO YAPORT</t>
  </si>
  <si>
    <t>ENC. DIVISION INVESTIGACION</t>
  </si>
  <si>
    <t>HASLIN NICOLE SANTANA SANTANA</t>
  </si>
  <si>
    <t>EDISON JOEL PEÑA</t>
  </si>
  <si>
    <t>ENC. DIVISION INVESTIGACION Y SEGUIMIENTO DE DENUNCIAS</t>
  </si>
  <si>
    <t>KEYLA NICOL GARCIA DE LA ROSA</t>
  </si>
  <si>
    <t>ELIEZER BIENVENIDO CHARLES FELIZ</t>
  </si>
  <si>
    <t>JEISSI MARIA DIAZ ALCANTARA</t>
  </si>
  <si>
    <t>MIOSOTIS ALTAGRACIA COSTE REYES</t>
  </si>
  <si>
    <t>SECRETARIA</t>
  </si>
  <si>
    <t>CONCEPTO PAGO SUELDO 000001 - FIJOS CORRESPONDIENTE AL MES OCTUBRE 2020</t>
  </si>
  <si>
    <t>Neto</t>
  </si>
  <si>
    <t>Sueldo Bruto (RD$)</t>
  </si>
  <si>
    <t>ANALISTA DE DESARROLLO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</si>
</sst>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3" borderId="13" xfId="0" applyNumberFormat="1" applyFont="1" applyFill="1" applyBorder="1" applyAlignment="1">
      <alignment wrapText="1"/>
    </xf>
    <xf numFmtId="4" fontId="0" fillId="3" borderId="13" xfId="0" applyNumberFormat="1" applyFont="1" applyFill="1" applyBorder="1" applyAlignment="1">
      <alignment horizontal="right" wrapText="1"/>
    </xf>
    <xf numFmtId="2" fontId="0" fillId="3" borderId="13" xfId="0" applyNumberFormat="1" applyFont="1" applyFill="1" applyBorder="1" applyAlignment="1">
      <alignment horizontal="right" wrapText="1"/>
    </xf>
    <xf numFmtId="4" fontId="0" fillId="3" borderId="15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wrapText="1"/>
    </xf>
    <xf numFmtId="4" fontId="7" fillId="2" borderId="20" xfId="0" applyNumberFormat="1" applyFont="1" applyFill="1" applyBorder="1" applyAlignment="1">
      <alignment horizontal="center" wrapText="1"/>
    </xf>
    <xf numFmtId="4" fontId="6" fillId="2" borderId="17" xfId="0" applyNumberFormat="1" applyFont="1" applyFill="1" applyBorder="1"/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5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137</xdr:row>
      <xdr:rowOff>35719</xdr:rowOff>
    </xdr:from>
    <xdr:to>
      <xdr:col>8</xdr:col>
      <xdr:colOff>421821</xdr:colOff>
      <xdr:row>144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19</xdr:row>
      <xdr:rowOff>190500</xdr:rowOff>
    </xdr:from>
    <xdr:to>
      <xdr:col>9</xdr:col>
      <xdr:colOff>565150</xdr:colOff>
      <xdr:row>31</xdr:row>
      <xdr:rowOff>98425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6125" y="6016625"/>
          <a:ext cx="8296275" cy="3146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2</xdr:row>
      <xdr:rowOff>9525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3333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990601</xdr:colOff>
      <xdr:row>35</xdr:row>
      <xdr:rowOff>133349</xdr:rowOff>
    </xdr:from>
    <xdr:to>
      <xdr:col>12</xdr:col>
      <xdr:colOff>638176</xdr:colOff>
      <xdr:row>53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2800351" y="5372099"/>
          <a:ext cx="7981950" cy="31051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6"/>
  <sheetViews>
    <sheetView zoomScaleNormal="100" zoomScaleSheetLayoutView="80" workbookViewId="0">
      <selection activeCell="D134" sqref="D134"/>
    </sheetView>
  </sheetViews>
  <sheetFormatPr baseColWidth="10" defaultColWidth="9.140625" defaultRowHeight="12.75" x14ac:dyDescent="0.2"/>
  <cols>
    <col min="1" max="1" width="5.28515625" style="83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94" t="s">
        <v>204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ht="14.25" customHeight="1" x14ac:dyDescent="0.2">
      <c r="A5" s="8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26.25" customHeight="1" x14ac:dyDescent="0.25">
      <c r="A6" s="93" t="s">
        <v>92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6" ht="20.25" customHeight="1" x14ac:dyDescent="0.25">
      <c r="A7" s="92" t="s">
        <v>267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91" t="s">
        <v>162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19" t="s">
        <v>78</v>
      </c>
      <c r="B11" s="20" t="s">
        <v>70</v>
      </c>
      <c r="C11" s="20" t="s">
        <v>73</v>
      </c>
      <c r="D11" s="20" t="s">
        <v>71</v>
      </c>
      <c r="E11" s="20" t="s">
        <v>72</v>
      </c>
      <c r="F11" s="21" t="s">
        <v>269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268</v>
      </c>
    </row>
    <row r="12" spans="1:16" s="2" customFormat="1" ht="12" customHeight="1" thickBot="1" x14ac:dyDescent="0.25">
      <c r="A12" s="85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6" s="2" customFormat="1" ht="34.5" customHeight="1" x14ac:dyDescent="0.2">
      <c r="A13" s="54">
        <v>1</v>
      </c>
      <c r="B13" s="53" t="s">
        <v>208</v>
      </c>
      <c r="C13" s="47" t="s">
        <v>86</v>
      </c>
      <c r="D13" s="53" t="s">
        <v>209</v>
      </c>
      <c r="E13" s="53" t="s">
        <v>91</v>
      </c>
      <c r="F13" s="77">
        <v>185000</v>
      </c>
      <c r="G13" s="78">
        <v>0</v>
      </c>
      <c r="H13" s="77">
        <v>185000</v>
      </c>
      <c r="I13" s="77">
        <f>F13*0.0287</f>
        <v>5309.5</v>
      </c>
      <c r="J13" s="77">
        <v>32480.86</v>
      </c>
      <c r="K13" s="77">
        <v>4098.53</v>
      </c>
      <c r="L13" s="77">
        <v>25</v>
      </c>
      <c r="M13" s="77">
        <f>I13+J13+K13+L13</f>
        <v>41913.89</v>
      </c>
      <c r="N13" s="79">
        <f>H13-M13</f>
        <v>143086.10999999999</v>
      </c>
      <c r="O13" s="3"/>
    </row>
    <row r="14" spans="1:16" s="2" customFormat="1" ht="34.5" customHeight="1" x14ac:dyDescent="0.2">
      <c r="A14" s="89">
        <f>A13+1</f>
        <v>2</v>
      </c>
      <c r="B14" s="47" t="s">
        <v>222</v>
      </c>
      <c r="C14" s="47" t="s">
        <v>86</v>
      </c>
      <c r="D14" s="47" t="s">
        <v>223</v>
      </c>
      <c r="E14" s="47" t="s">
        <v>96</v>
      </c>
      <c r="F14" s="16">
        <v>70000</v>
      </c>
      <c r="G14" s="17">
        <v>0</v>
      </c>
      <c r="H14" s="16">
        <v>70000</v>
      </c>
      <c r="I14" s="16">
        <f>F14*0.0287</f>
        <v>2009</v>
      </c>
      <c r="J14" s="16">
        <v>5368.48</v>
      </c>
      <c r="K14" s="16">
        <f>F14*0.0304</f>
        <v>2128</v>
      </c>
      <c r="L14" s="16">
        <v>25</v>
      </c>
      <c r="M14" s="16">
        <f>I14+J14+K14+L14</f>
        <v>9530.48</v>
      </c>
      <c r="N14" s="18">
        <f>H14-M14</f>
        <v>60469.520000000004</v>
      </c>
      <c r="O14" s="3"/>
    </row>
    <row r="15" spans="1:16" s="2" customFormat="1" ht="34.5" customHeight="1" x14ac:dyDescent="0.2">
      <c r="A15" s="89">
        <f t="shared" ref="A15:A78" si="0">A14+1</f>
        <v>3</v>
      </c>
      <c r="B15" s="47" t="s">
        <v>264</v>
      </c>
      <c r="C15" s="47" t="s">
        <v>86</v>
      </c>
      <c r="D15" s="47" t="s">
        <v>99</v>
      </c>
      <c r="E15" s="47" t="s">
        <v>96</v>
      </c>
      <c r="F15" s="16">
        <v>45000</v>
      </c>
      <c r="G15" s="17">
        <v>0</v>
      </c>
      <c r="H15" s="16">
        <v>45000</v>
      </c>
      <c r="I15" s="16">
        <f>F15*0.0287</f>
        <v>1291.5</v>
      </c>
      <c r="J15" s="16">
        <v>1148.33</v>
      </c>
      <c r="K15" s="16">
        <f>F15*0.0304</f>
        <v>1368</v>
      </c>
      <c r="L15" s="16">
        <v>25</v>
      </c>
      <c r="M15" s="16">
        <f>I15+J15+K15+L15</f>
        <v>3832.83</v>
      </c>
      <c r="N15" s="18">
        <f>H15-M15</f>
        <v>41167.17</v>
      </c>
      <c r="O15" s="3"/>
    </row>
    <row r="16" spans="1:16" s="2" customFormat="1" ht="34.5" customHeight="1" x14ac:dyDescent="0.2">
      <c r="A16" s="89">
        <f t="shared" si="0"/>
        <v>4</v>
      </c>
      <c r="B16" s="47" t="s">
        <v>213</v>
      </c>
      <c r="C16" s="47" t="s">
        <v>87</v>
      </c>
      <c r="D16" s="47" t="s">
        <v>214</v>
      </c>
      <c r="E16" s="47" t="s">
        <v>96</v>
      </c>
      <c r="F16" s="16">
        <v>130000</v>
      </c>
      <c r="G16" s="17">
        <v>0</v>
      </c>
      <c r="H16" s="16">
        <v>130000</v>
      </c>
      <c r="I16" s="16">
        <f t="shared" ref="I16:I20" si="1">F16*0.0287</f>
        <v>3731</v>
      </c>
      <c r="J16" s="16">
        <v>18864.59</v>
      </c>
      <c r="K16" s="16">
        <v>3952</v>
      </c>
      <c r="L16" s="16">
        <v>1215.1199999999999</v>
      </c>
      <c r="M16" s="16">
        <f t="shared" ref="M16:M20" si="2">I16+J16+K16+L16</f>
        <v>27762.71</v>
      </c>
      <c r="N16" s="18">
        <f t="shared" ref="N16:N20" si="3">H16-M16</f>
        <v>102237.29000000001</v>
      </c>
      <c r="O16" s="3"/>
    </row>
    <row r="17" spans="1:15" s="2" customFormat="1" ht="34.5" customHeight="1" x14ac:dyDescent="0.2">
      <c r="A17" s="89">
        <f t="shared" si="0"/>
        <v>5</v>
      </c>
      <c r="B17" s="47" t="s">
        <v>215</v>
      </c>
      <c r="C17" s="47" t="s">
        <v>87</v>
      </c>
      <c r="D17" s="47" t="s">
        <v>216</v>
      </c>
      <c r="E17" s="47" t="s">
        <v>96</v>
      </c>
      <c r="F17" s="16">
        <v>120000</v>
      </c>
      <c r="G17" s="17">
        <v>0</v>
      </c>
      <c r="H17" s="16">
        <v>120000</v>
      </c>
      <c r="I17" s="16">
        <f t="shared" si="1"/>
        <v>3444</v>
      </c>
      <c r="J17" s="16">
        <v>16809.87</v>
      </c>
      <c r="K17" s="16">
        <v>3648</v>
      </c>
      <c r="L17" s="16">
        <v>25</v>
      </c>
      <c r="M17" s="16">
        <f t="shared" si="2"/>
        <v>23926.87</v>
      </c>
      <c r="N17" s="18">
        <f t="shared" si="3"/>
        <v>96073.13</v>
      </c>
      <c r="O17" s="3"/>
    </row>
    <row r="18" spans="1:15" s="2" customFormat="1" ht="34.5" customHeight="1" x14ac:dyDescent="0.2">
      <c r="A18" s="89">
        <f t="shared" si="0"/>
        <v>6</v>
      </c>
      <c r="B18" s="47" t="s">
        <v>217</v>
      </c>
      <c r="C18" s="47" t="s">
        <v>87</v>
      </c>
      <c r="D18" s="47" t="s">
        <v>20</v>
      </c>
      <c r="E18" s="47" t="s">
        <v>96</v>
      </c>
      <c r="F18" s="16">
        <v>75000</v>
      </c>
      <c r="G18" s="17">
        <v>0</v>
      </c>
      <c r="H18" s="16">
        <v>75000</v>
      </c>
      <c r="I18" s="16">
        <f t="shared" si="1"/>
        <v>2152.5</v>
      </c>
      <c r="J18" s="16">
        <v>6309.38</v>
      </c>
      <c r="K18" s="16">
        <f t="shared" ref="K18" si="4">F18*0.0304</f>
        <v>2280</v>
      </c>
      <c r="L18" s="16">
        <v>25</v>
      </c>
      <c r="M18" s="16">
        <f t="shared" si="2"/>
        <v>10766.880000000001</v>
      </c>
      <c r="N18" s="18">
        <f t="shared" si="3"/>
        <v>64233.119999999995</v>
      </c>
      <c r="O18" s="3"/>
    </row>
    <row r="19" spans="1:15" s="2" customFormat="1" ht="34.5" customHeight="1" x14ac:dyDescent="0.2">
      <c r="A19" s="89">
        <f t="shared" si="0"/>
        <v>7</v>
      </c>
      <c r="B19" s="47" t="s">
        <v>218</v>
      </c>
      <c r="C19" s="47" t="s">
        <v>87</v>
      </c>
      <c r="D19" s="47" t="s">
        <v>219</v>
      </c>
      <c r="E19" s="47" t="s">
        <v>96</v>
      </c>
      <c r="F19" s="16">
        <v>60000</v>
      </c>
      <c r="G19" s="17">
        <v>0</v>
      </c>
      <c r="H19" s="16">
        <v>60000</v>
      </c>
      <c r="I19" s="16">
        <f t="shared" si="1"/>
        <v>1722</v>
      </c>
      <c r="J19" s="16">
        <v>3486.68</v>
      </c>
      <c r="K19" s="16">
        <f t="shared" ref="K19:K20" si="5">F19*0.0304</f>
        <v>1824</v>
      </c>
      <c r="L19" s="16">
        <v>25</v>
      </c>
      <c r="M19" s="16">
        <f t="shared" si="2"/>
        <v>7057.68</v>
      </c>
      <c r="N19" s="18">
        <f t="shared" si="3"/>
        <v>52942.32</v>
      </c>
      <c r="O19" s="3"/>
    </row>
    <row r="20" spans="1:15" s="2" customFormat="1" ht="34.5" customHeight="1" x14ac:dyDescent="0.2">
      <c r="A20" s="89">
        <f t="shared" si="0"/>
        <v>8</v>
      </c>
      <c r="B20" s="47" t="s">
        <v>220</v>
      </c>
      <c r="C20" s="47" t="s">
        <v>87</v>
      </c>
      <c r="D20" s="47" t="s">
        <v>221</v>
      </c>
      <c r="E20" s="47" t="s">
        <v>96</v>
      </c>
      <c r="F20" s="16">
        <v>100000</v>
      </c>
      <c r="G20" s="17">
        <v>0</v>
      </c>
      <c r="H20" s="16">
        <v>100000</v>
      </c>
      <c r="I20" s="16">
        <f t="shared" si="1"/>
        <v>2870</v>
      </c>
      <c r="J20" s="16">
        <v>12105.37</v>
      </c>
      <c r="K20" s="16">
        <f t="shared" si="5"/>
        <v>3040</v>
      </c>
      <c r="L20" s="16">
        <v>25</v>
      </c>
      <c r="M20" s="16">
        <f t="shared" si="2"/>
        <v>18040.370000000003</v>
      </c>
      <c r="N20" s="18">
        <f t="shared" si="3"/>
        <v>81959.63</v>
      </c>
      <c r="O20" s="3"/>
    </row>
    <row r="21" spans="1:15" s="2" customFormat="1" ht="34.5" customHeight="1" x14ac:dyDescent="0.2">
      <c r="A21" s="89">
        <f t="shared" si="0"/>
        <v>9</v>
      </c>
      <c r="B21" s="47" t="s">
        <v>98</v>
      </c>
      <c r="C21" s="47" t="s">
        <v>87</v>
      </c>
      <c r="D21" s="47" t="s">
        <v>56</v>
      </c>
      <c r="E21" s="47" t="s">
        <v>96</v>
      </c>
      <c r="F21" s="16">
        <v>100000</v>
      </c>
      <c r="G21" s="17">
        <v>0</v>
      </c>
      <c r="H21" s="16">
        <v>100000</v>
      </c>
      <c r="I21" s="16">
        <f>F21*0.0287</f>
        <v>2870</v>
      </c>
      <c r="J21" s="16">
        <v>12105.37</v>
      </c>
      <c r="K21" s="16">
        <f t="shared" ref="K21:K23" si="6">F21*0.0304</f>
        <v>3040</v>
      </c>
      <c r="L21" s="17">
        <v>25</v>
      </c>
      <c r="M21" s="16">
        <f>I21+J21+K21+L21</f>
        <v>18040.370000000003</v>
      </c>
      <c r="N21" s="18">
        <f>H21-M21</f>
        <v>81959.63</v>
      </c>
      <c r="O21" s="3"/>
    </row>
    <row r="22" spans="1:15" s="2" customFormat="1" ht="34.5" customHeight="1" x14ac:dyDescent="0.2">
      <c r="A22" s="89">
        <f t="shared" si="0"/>
        <v>10</v>
      </c>
      <c r="B22" s="47" t="s">
        <v>66</v>
      </c>
      <c r="C22" s="47" t="s">
        <v>87</v>
      </c>
      <c r="D22" s="47" t="s">
        <v>149</v>
      </c>
      <c r="E22" s="47" t="s">
        <v>74</v>
      </c>
      <c r="F22" s="16">
        <v>110000</v>
      </c>
      <c r="G22" s="17">
        <v>0</v>
      </c>
      <c r="H22" s="16">
        <v>110000</v>
      </c>
      <c r="I22" s="16">
        <f>F22*0.0287</f>
        <v>3157</v>
      </c>
      <c r="J22" s="16">
        <v>14160.09</v>
      </c>
      <c r="K22" s="16">
        <f t="shared" si="6"/>
        <v>3344</v>
      </c>
      <c r="L22" s="16">
        <v>3964.64</v>
      </c>
      <c r="M22" s="16">
        <f>I22+J22+K22+L22</f>
        <v>24625.73</v>
      </c>
      <c r="N22" s="18">
        <f>H22-M22</f>
        <v>85374.27</v>
      </c>
      <c r="O22" s="3"/>
    </row>
    <row r="23" spans="1:15" s="2" customFormat="1" ht="34.5" customHeight="1" x14ac:dyDescent="0.2">
      <c r="A23" s="89">
        <f t="shared" si="0"/>
        <v>11</v>
      </c>
      <c r="B23" s="47" t="s">
        <v>163</v>
      </c>
      <c r="C23" s="47" t="s">
        <v>87</v>
      </c>
      <c r="D23" s="47" t="s">
        <v>185</v>
      </c>
      <c r="E23" s="47" t="s">
        <v>77</v>
      </c>
      <c r="F23" s="16">
        <v>25000</v>
      </c>
      <c r="G23" s="17">
        <v>0</v>
      </c>
      <c r="H23" s="16">
        <v>25000</v>
      </c>
      <c r="I23" s="16">
        <f>F23*0.0287</f>
        <v>717.5</v>
      </c>
      <c r="J23" s="16">
        <v>0</v>
      </c>
      <c r="K23" s="16">
        <f t="shared" si="6"/>
        <v>760</v>
      </c>
      <c r="L23" s="16">
        <v>25</v>
      </c>
      <c r="M23" s="16">
        <f>I23+J23+K23+L23</f>
        <v>1502.5</v>
      </c>
      <c r="N23" s="18">
        <f>H23-M23</f>
        <v>23497.5</v>
      </c>
      <c r="O23" s="3"/>
    </row>
    <row r="24" spans="1:15" s="2" customFormat="1" ht="34.5" customHeight="1" x14ac:dyDescent="0.2">
      <c r="A24" s="89">
        <f t="shared" si="0"/>
        <v>12</v>
      </c>
      <c r="B24" s="47" t="s">
        <v>7</v>
      </c>
      <c r="C24" s="47" t="s">
        <v>87</v>
      </c>
      <c r="D24" s="47" t="s">
        <v>56</v>
      </c>
      <c r="E24" s="47" t="s">
        <v>74</v>
      </c>
      <c r="F24" s="16">
        <v>150000</v>
      </c>
      <c r="G24" s="17">
        <v>0</v>
      </c>
      <c r="H24" s="16">
        <v>150000</v>
      </c>
      <c r="I24" s="16">
        <f>F24*0.0287</f>
        <v>4305</v>
      </c>
      <c r="J24" s="16">
        <v>23981.99</v>
      </c>
      <c r="K24" s="16">
        <v>4098.53</v>
      </c>
      <c r="L24" s="17">
        <v>25</v>
      </c>
      <c r="M24" s="16">
        <f>I24+J24+K24+L24</f>
        <v>32410.52</v>
      </c>
      <c r="N24" s="18">
        <f>H24-M24</f>
        <v>117589.48</v>
      </c>
      <c r="O24" s="3"/>
    </row>
    <row r="25" spans="1:15" s="37" customFormat="1" ht="36" customHeight="1" x14ac:dyDescent="0.2">
      <c r="A25" s="89">
        <f t="shared" si="0"/>
        <v>13</v>
      </c>
      <c r="B25" s="47" t="s">
        <v>101</v>
      </c>
      <c r="C25" s="47" t="s">
        <v>88</v>
      </c>
      <c r="D25" s="47" t="s">
        <v>16</v>
      </c>
      <c r="E25" s="47" t="s">
        <v>77</v>
      </c>
      <c r="F25" s="16">
        <v>35000</v>
      </c>
      <c r="G25" s="17">
        <v>0</v>
      </c>
      <c r="H25" s="16">
        <v>35000</v>
      </c>
      <c r="I25" s="16">
        <f t="shared" ref="I25:I38" si="7">F25*0.0287</f>
        <v>1004.5</v>
      </c>
      <c r="J25" s="17">
        <v>0</v>
      </c>
      <c r="K25" s="16">
        <f t="shared" ref="K25:K49" si="8">F25*0.0304</f>
        <v>1064</v>
      </c>
      <c r="L25" s="17">
        <v>25</v>
      </c>
      <c r="M25" s="16">
        <f t="shared" ref="M25:M38" si="9">I25+J25+K25+L25</f>
        <v>2093.5</v>
      </c>
      <c r="N25" s="18">
        <f t="shared" ref="N25:N69" si="10">H25-M25</f>
        <v>32906.5</v>
      </c>
    </row>
    <row r="26" spans="1:15" s="15" customFormat="1" ht="36" customHeight="1" x14ac:dyDescent="0.2">
      <c r="A26" s="89">
        <f t="shared" si="0"/>
        <v>14</v>
      </c>
      <c r="B26" s="47" t="s">
        <v>44</v>
      </c>
      <c r="C26" s="47" t="s">
        <v>89</v>
      </c>
      <c r="D26" s="47" t="s">
        <v>16</v>
      </c>
      <c r="E26" s="47" t="s">
        <v>77</v>
      </c>
      <c r="F26" s="16">
        <v>35000</v>
      </c>
      <c r="G26" s="17">
        <v>0</v>
      </c>
      <c r="H26" s="16">
        <v>35000</v>
      </c>
      <c r="I26" s="16">
        <f t="shared" si="7"/>
        <v>1004.5</v>
      </c>
      <c r="J26" s="16">
        <v>0</v>
      </c>
      <c r="K26" s="16">
        <f t="shared" si="8"/>
        <v>1064</v>
      </c>
      <c r="L26" s="17">
        <v>25</v>
      </c>
      <c r="M26" s="16">
        <f t="shared" si="9"/>
        <v>2093.5</v>
      </c>
      <c r="N26" s="18">
        <f t="shared" si="10"/>
        <v>32906.5</v>
      </c>
    </row>
    <row r="27" spans="1:15" s="15" customFormat="1" ht="36" customHeight="1" x14ac:dyDescent="0.2">
      <c r="A27" s="89">
        <f t="shared" si="0"/>
        <v>15</v>
      </c>
      <c r="B27" s="47" t="s">
        <v>59</v>
      </c>
      <c r="C27" s="47" t="s">
        <v>89</v>
      </c>
      <c r="D27" s="47" t="s">
        <v>129</v>
      </c>
      <c r="E27" s="47" t="s">
        <v>74</v>
      </c>
      <c r="F27" s="16">
        <v>60000</v>
      </c>
      <c r="G27" s="17">
        <v>0</v>
      </c>
      <c r="H27" s="16">
        <v>60000</v>
      </c>
      <c r="I27" s="16">
        <f t="shared" si="7"/>
        <v>1722</v>
      </c>
      <c r="J27" s="16">
        <v>3486.68</v>
      </c>
      <c r="K27" s="16">
        <f t="shared" si="8"/>
        <v>1824</v>
      </c>
      <c r="L27" s="17">
        <v>25</v>
      </c>
      <c r="M27" s="16">
        <f t="shared" si="9"/>
        <v>7057.68</v>
      </c>
      <c r="N27" s="18">
        <f t="shared" si="10"/>
        <v>52942.32</v>
      </c>
    </row>
    <row r="28" spans="1:15" s="15" customFormat="1" ht="36" customHeight="1" x14ac:dyDescent="0.2">
      <c r="A28" s="89">
        <f t="shared" si="0"/>
        <v>16</v>
      </c>
      <c r="B28" s="47" t="s">
        <v>65</v>
      </c>
      <c r="C28" s="47" t="s">
        <v>89</v>
      </c>
      <c r="D28" s="47" t="s">
        <v>120</v>
      </c>
      <c r="E28" s="47" t="s">
        <v>74</v>
      </c>
      <c r="F28" s="16">
        <v>110000</v>
      </c>
      <c r="G28" s="17">
        <v>0</v>
      </c>
      <c r="H28" s="16">
        <v>110000</v>
      </c>
      <c r="I28" s="16">
        <f t="shared" si="7"/>
        <v>3157</v>
      </c>
      <c r="J28" s="16">
        <v>14160.09</v>
      </c>
      <c r="K28" s="16">
        <f t="shared" si="8"/>
        <v>3344</v>
      </c>
      <c r="L28" s="16">
        <v>1215.1199999999999</v>
      </c>
      <c r="M28" s="16">
        <f t="shared" si="9"/>
        <v>21876.21</v>
      </c>
      <c r="N28" s="18">
        <f t="shared" si="10"/>
        <v>88123.790000000008</v>
      </c>
    </row>
    <row r="29" spans="1:15" s="15" customFormat="1" ht="36" customHeight="1" x14ac:dyDescent="0.2">
      <c r="A29" s="89">
        <f t="shared" si="0"/>
        <v>17</v>
      </c>
      <c r="B29" s="47" t="s">
        <v>68</v>
      </c>
      <c r="C29" s="47" t="s">
        <v>89</v>
      </c>
      <c r="D29" s="47" t="s">
        <v>105</v>
      </c>
      <c r="E29" s="47" t="s">
        <v>74</v>
      </c>
      <c r="F29" s="16">
        <v>110000</v>
      </c>
      <c r="G29" s="17">
        <v>0</v>
      </c>
      <c r="H29" s="16">
        <v>110000</v>
      </c>
      <c r="I29" s="16">
        <f t="shared" si="7"/>
        <v>3157</v>
      </c>
      <c r="J29" s="16">
        <v>14457.62</v>
      </c>
      <c r="K29" s="16">
        <f t="shared" si="8"/>
        <v>3344</v>
      </c>
      <c r="L29" s="17">
        <v>25</v>
      </c>
      <c r="M29" s="16">
        <f t="shared" si="9"/>
        <v>20983.620000000003</v>
      </c>
      <c r="N29" s="18">
        <f t="shared" si="10"/>
        <v>89016.38</v>
      </c>
    </row>
    <row r="30" spans="1:15" s="15" customFormat="1" ht="36" customHeight="1" x14ac:dyDescent="0.2">
      <c r="A30" s="89">
        <f t="shared" si="0"/>
        <v>18</v>
      </c>
      <c r="B30" s="47" t="s">
        <v>69</v>
      </c>
      <c r="C30" s="47" t="s">
        <v>89</v>
      </c>
      <c r="D30" s="47" t="s">
        <v>106</v>
      </c>
      <c r="E30" s="47" t="s">
        <v>74</v>
      </c>
      <c r="F30" s="16">
        <v>70000</v>
      </c>
      <c r="G30" s="17">
        <v>0</v>
      </c>
      <c r="H30" s="16">
        <v>70000</v>
      </c>
      <c r="I30" s="16">
        <f t="shared" si="7"/>
        <v>2009</v>
      </c>
      <c r="J30" s="16">
        <v>5368.48</v>
      </c>
      <c r="K30" s="16">
        <f t="shared" si="8"/>
        <v>2128</v>
      </c>
      <c r="L30" s="17">
        <v>25</v>
      </c>
      <c r="M30" s="16">
        <f t="shared" si="9"/>
        <v>9530.48</v>
      </c>
      <c r="N30" s="18">
        <f t="shared" si="10"/>
        <v>60469.520000000004</v>
      </c>
    </row>
    <row r="31" spans="1:15" s="15" customFormat="1" ht="36" customHeight="1" x14ac:dyDescent="0.2">
      <c r="A31" s="89">
        <f t="shared" si="0"/>
        <v>19</v>
      </c>
      <c r="B31" s="47" t="s">
        <v>157</v>
      </c>
      <c r="C31" s="47" t="s">
        <v>89</v>
      </c>
      <c r="D31" s="47" t="s">
        <v>129</v>
      </c>
      <c r="E31" s="47" t="s">
        <v>74</v>
      </c>
      <c r="F31" s="16">
        <v>45000</v>
      </c>
      <c r="G31" s="17">
        <v>0</v>
      </c>
      <c r="H31" s="16">
        <v>45000</v>
      </c>
      <c r="I31" s="16">
        <f t="shared" si="7"/>
        <v>1291.5</v>
      </c>
      <c r="J31" s="16">
        <v>969.81</v>
      </c>
      <c r="K31" s="16">
        <f t="shared" si="8"/>
        <v>1368</v>
      </c>
      <c r="L31" s="16">
        <v>1215.1199999999999</v>
      </c>
      <c r="M31" s="16">
        <f t="shared" si="9"/>
        <v>4844.43</v>
      </c>
      <c r="N31" s="18">
        <f t="shared" si="10"/>
        <v>40155.57</v>
      </c>
    </row>
    <row r="32" spans="1:15" s="15" customFormat="1" ht="36" customHeight="1" x14ac:dyDescent="0.2">
      <c r="A32" s="89">
        <f t="shared" si="0"/>
        <v>20</v>
      </c>
      <c r="B32" s="47" t="s">
        <v>61</v>
      </c>
      <c r="C32" s="47" t="s">
        <v>89</v>
      </c>
      <c r="D32" s="47" t="s">
        <v>16</v>
      </c>
      <c r="E32" s="47" t="s">
        <v>77</v>
      </c>
      <c r="F32" s="16">
        <v>16333.33</v>
      </c>
      <c r="G32" s="17">
        <v>0</v>
      </c>
      <c r="H32" s="16">
        <v>16333.33</v>
      </c>
      <c r="I32" s="16">
        <f t="shared" si="7"/>
        <v>468.766571</v>
      </c>
      <c r="J32" s="17">
        <v>0</v>
      </c>
      <c r="K32" s="16">
        <f t="shared" si="8"/>
        <v>496.533232</v>
      </c>
      <c r="L32" s="17">
        <v>25</v>
      </c>
      <c r="M32" s="16">
        <f t="shared" si="9"/>
        <v>990.299803</v>
      </c>
      <c r="N32" s="18">
        <f t="shared" si="10"/>
        <v>15343.030197</v>
      </c>
    </row>
    <row r="33" spans="1:14" s="15" customFormat="1" ht="36" customHeight="1" x14ac:dyDescent="0.2">
      <c r="A33" s="89">
        <f t="shared" si="0"/>
        <v>21</v>
      </c>
      <c r="B33" s="47" t="s">
        <v>131</v>
      </c>
      <c r="C33" s="47" t="s">
        <v>89</v>
      </c>
      <c r="D33" s="47" t="s">
        <v>129</v>
      </c>
      <c r="E33" s="47" t="s">
        <v>74</v>
      </c>
      <c r="F33" s="16">
        <v>45000</v>
      </c>
      <c r="G33" s="17">
        <v>0</v>
      </c>
      <c r="H33" s="16">
        <v>45000</v>
      </c>
      <c r="I33" s="16">
        <f t="shared" si="7"/>
        <v>1291.5</v>
      </c>
      <c r="J33" s="16">
        <v>1148.33</v>
      </c>
      <c r="K33" s="16">
        <f t="shared" si="8"/>
        <v>1368</v>
      </c>
      <c r="L33" s="16">
        <v>25</v>
      </c>
      <c r="M33" s="16">
        <f t="shared" si="9"/>
        <v>3832.83</v>
      </c>
      <c r="N33" s="18">
        <f t="shared" si="10"/>
        <v>41167.17</v>
      </c>
    </row>
    <row r="34" spans="1:14" s="15" customFormat="1" ht="36" customHeight="1" x14ac:dyDescent="0.2">
      <c r="A34" s="89">
        <f t="shared" si="0"/>
        <v>22</v>
      </c>
      <c r="B34" s="47" t="s">
        <v>133</v>
      </c>
      <c r="C34" s="47" t="s">
        <v>89</v>
      </c>
      <c r="D34" s="47" t="s">
        <v>129</v>
      </c>
      <c r="E34" s="47" t="s">
        <v>74</v>
      </c>
      <c r="F34" s="16">
        <v>45000</v>
      </c>
      <c r="G34" s="17">
        <v>0</v>
      </c>
      <c r="H34" s="16">
        <v>45000</v>
      </c>
      <c r="I34" s="16">
        <f t="shared" si="7"/>
        <v>1291.5</v>
      </c>
      <c r="J34" s="16">
        <v>1148.33</v>
      </c>
      <c r="K34" s="16">
        <f t="shared" si="8"/>
        <v>1368</v>
      </c>
      <c r="L34" s="16">
        <v>25</v>
      </c>
      <c r="M34" s="16">
        <f t="shared" si="9"/>
        <v>3832.83</v>
      </c>
      <c r="N34" s="18">
        <f t="shared" si="10"/>
        <v>41167.17</v>
      </c>
    </row>
    <row r="35" spans="1:14" s="15" customFormat="1" ht="36" customHeight="1" x14ac:dyDescent="0.2">
      <c r="A35" s="89">
        <f t="shared" si="0"/>
        <v>23</v>
      </c>
      <c r="B35" s="47" t="s">
        <v>134</v>
      </c>
      <c r="C35" s="47" t="s">
        <v>89</v>
      </c>
      <c r="D35" s="47" t="s">
        <v>129</v>
      </c>
      <c r="E35" s="47" t="s">
        <v>74</v>
      </c>
      <c r="F35" s="16">
        <v>45000</v>
      </c>
      <c r="G35" s="17">
        <v>0</v>
      </c>
      <c r="H35" s="16">
        <v>45000</v>
      </c>
      <c r="I35" s="16">
        <f t="shared" si="7"/>
        <v>1291.5</v>
      </c>
      <c r="J35" s="16">
        <v>1148.33</v>
      </c>
      <c r="K35" s="16">
        <f t="shared" si="8"/>
        <v>1368</v>
      </c>
      <c r="L35" s="16">
        <v>25</v>
      </c>
      <c r="M35" s="16">
        <f t="shared" si="9"/>
        <v>3832.83</v>
      </c>
      <c r="N35" s="18">
        <f t="shared" si="10"/>
        <v>41167.17</v>
      </c>
    </row>
    <row r="36" spans="1:14" s="15" customFormat="1" ht="36" customHeight="1" x14ac:dyDescent="0.2">
      <c r="A36" s="89">
        <f t="shared" si="0"/>
        <v>24</v>
      </c>
      <c r="B36" s="47" t="s">
        <v>136</v>
      </c>
      <c r="C36" s="47" t="s">
        <v>89</v>
      </c>
      <c r="D36" s="47" t="s">
        <v>129</v>
      </c>
      <c r="E36" s="47" t="s">
        <v>74</v>
      </c>
      <c r="F36" s="16">
        <v>45000</v>
      </c>
      <c r="G36" s="17">
        <v>0</v>
      </c>
      <c r="H36" s="16">
        <v>45000</v>
      </c>
      <c r="I36" s="16">
        <f t="shared" si="7"/>
        <v>1291.5</v>
      </c>
      <c r="J36" s="16">
        <v>969.81</v>
      </c>
      <c r="K36" s="16">
        <f t="shared" si="8"/>
        <v>1368</v>
      </c>
      <c r="L36" s="16">
        <v>1215.1199999999999</v>
      </c>
      <c r="M36" s="16">
        <f t="shared" si="9"/>
        <v>4844.43</v>
      </c>
      <c r="N36" s="18">
        <f t="shared" si="10"/>
        <v>40155.57</v>
      </c>
    </row>
    <row r="37" spans="1:14" s="15" customFormat="1" ht="36" customHeight="1" x14ac:dyDescent="0.2">
      <c r="A37" s="89">
        <f t="shared" si="0"/>
        <v>25</v>
      </c>
      <c r="B37" s="47" t="s">
        <v>137</v>
      </c>
      <c r="C37" s="47" t="s">
        <v>89</v>
      </c>
      <c r="D37" s="47" t="s">
        <v>129</v>
      </c>
      <c r="E37" s="47" t="s">
        <v>74</v>
      </c>
      <c r="F37" s="16">
        <v>45000</v>
      </c>
      <c r="G37" s="17">
        <v>0</v>
      </c>
      <c r="H37" s="16">
        <v>45000</v>
      </c>
      <c r="I37" s="16">
        <f t="shared" si="7"/>
        <v>1291.5</v>
      </c>
      <c r="J37" s="16">
        <v>1148.33</v>
      </c>
      <c r="K37" s="16">
        <f t="shared" si="8"/>
        <v>1368</v>
      </c>
      <c r="L37" s="16">
        <v>25</v>
      </c>
      <c r="M37" s="16">
        <f t="shared" si="9"/>
        <v>3832.83</v>
      </c>
      <c r="N37" s="18">
        <f t="shared" si="10"/>
        <v>41167.17</v>
      </c>
    </row>
    <row r="38" spans="1:14" s="15" customFormat="1" ht="36" customHeight="1" x14ac:dyDescent="0.2">
      <c r="A38" s="89">
        <f t="shared" si="0"/>
        <v>26</v>
      </c>
      <c r="B38" s="47" t="s">
        <v>184</v>
      </c>
      <c r="C38" s="47" t="s">
        <v>89</v>
      </c>
      <c r="D38" s="47" t="s">
        <v>183</v>
      </c>
      <c r="E38" s="47" t="s">
        <v>77</v>
      </c>
      <c r="F38" s="16">
        <v>70000</v>
      </c>
      <c r="G38" s="17">
        <v>0</v>
      </c>
      <c r="H38" s="16">
        <v>70000</v>
      </c>
      <c r="I38" s="16">
        <f t="shared" si="7"/>
        <v>2009</v>
      </c>
      <c r="J38" s="16">
        <v>5368.48</v>
      </c>
      <c r="K38" s="16">
        <f t="shared" si="8"/>
        <v>2128</v>
      </c>
      <c r="L38" s="16">
        <v>1399.76</v>
      </c>
      <c r="M38" s="16">
        <f t="shared" si="9"/>
        <v>10905.24</v>
      </c>
      <c r="N38" s="18">
        <f t="shared" si="10"/>
        <v>59094.76</v>
      </c>
    </row>
    <row r="39" spans="1:14" s="15" customFormat="1" ht="36" customHeight="1" x14ac:dyDescent="0.2">
      <c r="A39" s="89">
        <f t="shared" si="0"/>
        <v>27</v>
      </c>
      <c r="B39" s="47" t="s">
        <v>192</v>
      </c>
      <c r="C39" s="47" t="s">
        <v>89</v>
      </c>
      <c r="D39" s="47" t="s">
        <v>194</v>
      </c>
      <c r="E39" s="47" t="s">
        <v>77</v>
      </c>
      <c r="F39" s="16">
        <v>35000</v>
      </c>
      <c r="G39" s="17">
        <v>0</v>
      </c>
      <c r="H39" s="16">
        <v>35000</v>
      </c>
      <c r="I39" s="16">
        <f t="shared" ref="I39:I65" si="11">F39*0.0287</f>
        <v>1004.5</v>
      </c>
      <c r="J39" s="16">
        <v>0</v>
      </c>
      <c r="K39" s="16">
        <f t="shared" si="8"/>
        <v>1064</v>
      </c>
      <c r="L39" s="16">
        <v>25</v>
      </c>
      <c r="M39" s="16">
        <f t="shared" ref="M39:M40" si="12">I39+J39+K39+L39</f>
        <v>2093.5</v>
      </c>
      <c r="N39" s="18">
        <f t="shared" si="10"/>
        <v>32906.5</v>
      </c>
    </row>
    <row r="40" spans="1:14" s="15" customFormat="1" ht="36" customHeight="1" x14ac:dyDescent="0.2">
      <c r="A40" s="89">
        <f t="shared" si="0"/>
        <v>28</v>
      </c>
      <c r="B40" s="47" t="s">
        <v>193</v>
      </c>
      <c r="C40" s="47" t="s">
        <v>89</v>
      </c>
      <c r="D40" s="47" t="s">
        <v>194</v>
      </c>
      <c r="E40" s="47" t="s">
        <v>77</v>
      </c>
      <c r="F40" s="16">
        <v>16333.33</v>
      </c>
      <c r="G40" s="17">
        <v>0</v>
      </c>
      <c r="H40" s="16">
        <v>16333.33</v>
      </c>
      <c r="I40" s="16">
        <f t="shared" si="11"/>
        <v>468.766571</v>
      </c>
      <c r="J40" s="16">
        <v>0</v>
      </c>
      <c r="K40" s="16">
        <f t="shared" si="8"/>
        <v>496.533232</v>
      </c>
      <c r="L40" s="16">
        <v>25</v>
      </c>
      <c r="M40" s="16">
        <f t="shared" si="12"/>
        <v>990.299803</v>
      </c>
      <c r="N40" s="18">
        <f t="shared" si="10"/>
        <v>15343.030197</v>
      </c>
    </row>
    <row r="41" spans="1:14" s="15" customFormat="1" ht="36" customHeight="1" x14ac:dyDescent="0.2">
      <c r="A41" s="89">
        <f t="shared" si="0"/>
        <v>29</v>
      </c>
      <c r="B41" s="47" t="s">
        <v>108</v>
      </c>
      <c r="C41" s="47" t="s">
        <v>89</v>
      </c>
      <c r="D41" s="47" t="s">
        <v>16</v>
      </c>
      <c r="E41" s="47" t="s">
        <v>77</v>
      </c>
      <c r="F41" s="16">
        <v>16333.33</v>
      </c>
      <c r="G41" s="17">
        <v>0</v>
      </c>
      <c r="H41" s="16">
        <v>16333.33</v>
      </c>
      <c r="I41" s="16">
        <f t="shared" ref="I41:I46" si="13">F41*0.0287</f>
        <v>468.766571</v>
      </c>
      <c r="J41" s="17">
        <v>0</v>
      </c>
      <c r="K41" s="16">
        <f>F41*0.0304</f>
        <v>496.533232</v>
      </c>
      <c r="L41" s="16">
        <v>1215.1199999999999</v>
      </c>
      <c r="M41" s="16">
        <f t="shared" ref="M41:M47" si="14">I41+J41+K41+L41</f>
        <v>2180.4198029999998</v>
      </c>
      <c r="N41" s="18">
        <f t="shared" ref="N41:N46" si="15">H41-M41</f>
        <v>14152.910197000001</v>
      </c>
    </row>
    <row r="42" spans="1:14" s="15" customFormat="1" ht="36" customHeight="1" x14ac:dyDescent="0.2">
      <c r="A42" s="89">
        <f t="shared" si="0"/>
        <v>30</v>
      </c>
      <c r="B42" s="47" t="s">
        <v>212</v>
      </c>
      <c r="C42" s="47" t="s">
        <v>89</v>
      </c>
      <c r="D42" s="47" t="s">
        <v>129</v>
      </c>
      <c r="E42" s="47" t="s">
        <v>74</v>
      </c>
      <c r="F42" s="16">
        <v>45000</v>
      </c>
      <c r="G42" s="17">
        <v>0</v>
      </c>
      <c r="H42" s="16">
        <v>45000</v>
      </c>
      <c r="I42" s="16">
        <f t="shared" si="13"/>
        <v>1291.5</v>
      </c>
      <c r="J42" s="17">
        <v>1148.33</v>
      </c>
      <c r="K42" s="16">
        <v>1368</v>
      </c>
      <c r="L42" s="16">
        <v>25</v>
      </c>
      <c r="M42" s="16">
        <f t="shared" si="14"/>
        <v>3832.83</v>
      </c>
      <c r="N42" s="18">
        <f t="shared" si="15"/>
        <v>41167.17</v>
      </c>
    </row>
    <row r="43" spans="1:14" s="15" customFormat="1" ht="36" customHeight="1" x14ac:dyDescent="0.2">
      <c r="A43" s="89">
        <f t="shared" si="0"/>
        <v>31</v>
      </c>
      <c r="B43" s="47" t="s">
        <v>135</v>
      </c>
      <c r="C43" s="47" t="s">
        <v>89</v>
      </c>
      <c r="D43" s="47" t="s">
        <v>129</v>
      </c>
      <c r="E43" s="47" t="s">
        <v>74</v>
      </c>
      <c r="F43" s="16">
        <v>45000</v>
      </c>
      <c r="G43" s="17">
        <v>0</v>
      </c>
      <c r="H43" s="16">
        <v>45000</v>
      </c>
      <c r="I43" s="16">
        <f t="shared" si="13"/>
        <v>1291.5</v>
      </c>
      <c r="J43" s="16">
        <v>1148.33</v>
      </c>
      <c r="K43" s="16">
        <f>F43*0.0304</f>
        <v>1368</v>
      </c>
      <c r="L43" s="16">
        <v>25</v>
      </c>
      <c r="M43" s="16">
        <f t="shared" si="14"/>
        <v>3832.83</v>
      </c>
      <c r="N43" s="18">
        <f t="shared" si="15"/>
        <v>41167.17</v>
      </c>
    </row>
    <row r="44" spans="1:14" s="15" customFormat="1" ht="36" customHeight="1" x14ac:dyDescent="0.2">
      <c r="A44" s="89">
        <f t="shared" si="0"/>
        <v>32</v>
      </c>
      <c r="B44" s="47" t="s">
        <v>210</v>
      </c>
      <c r="C44" s="47" t="s">
        <v>81</v>
      </c>
      <c r="D44" s="47" t="s">
        <v>211</v>
      </c>
      <c r="E44" s="47" t="s">
        <v>74</v>
      </c>
      <c r="F44" s="16">
        <v>150000</v>
      </c>
      <c r="G44" s="17">
        <v>0</v>
      </c>
      <c r="H44" s="16">
        <v>150000</v>
      </c>
      <c r="I44" s="16">
        <f t="shared" si="13"/>
        <v>4305</v>
      </c>
      <c r="J44" s="17">
        <v>23981.99</v>
      </c>
      <c r="K44" s="16">
        <v>4098.53</v>
      </c>
      <c r="L44" s="16">
        <v>25</v>
      </c>
      <c r="M44" s="16">
        <f t="shared" si="14"/>
        <v>32410.52</v>
      </c>
      <c r="N44" s="18">
        <f t="shared" si="15"/>
        <v>117589.48</v>
      </c>
    </row>
    <row r="45" spans="1:14" s="15" customFormat="1" ht="36" customHeight="1" x14ac:dyDescent="0.2">
      <c r="A45" s="89">
        <f t="shared" si="0"/>
        <v>33</v>
      </c>
      <c r="B45" s="47" t="s">
        <v>265</v>
      </c>
      <c r="C45" s="47" t="s">
        <v>81</v>
      </c>
      <c r="D45" s="47" t="s">
        <v>266</v>
      </c>
      <c r="E45" s="47" t="s">
        <v>77</v>
      </c>
      <c r="F45" s="16">
        <v>35000</v>
      </c>
      <c r="G45" s="17">
        <v>0</v>
      </c>
      <c r="H45" s="16">
        <v>35000</v>
      </c>
      <c r="I45" s="16">
        <f t="shared" si="13"/>
        <v>1004.5</v>
      </c>
      <c r="J45" s="17">
        <v>0</v>
      </c>
      <c r="K45" s="16">
        <f t="shared" si="8"/>
        <v>1064</v>
      </c>
      <c r="L45" s="16">
        <v>25</v>
      </c>
      <c r="M45" s="16">
        <f t="shared" si="14"/>
        <v>2093.5</v>
      </c>
      <c r="N45" s="18">
        <f t="shared" si="15"/>
        <v>32906.5</v>
      </c>
    </row>
    <row r="46" spans="1:14" s="15" customFormat="1" ht="36" customHeight="1" x14ac:dyDescent="0.2">
      <c r="A46" s="89">
        <f t="shared" si="0"/>
        <v>34</v>
      </c>
      <c r="B46" s="47" t="s">
        <v>34</v>
      </c>
      <c r="C46" s="47" t="s">
        <v>81</v>
      </c>
      <c r="D46" s="47" t="s">
        <v>16</v>
      </c>
      <c r="E46" s="47" t="s">
        <v>74</v>
      </c>
      <c r="F46" s="16">
        <v>35000</v>
      </c>
      <c r="G46" s="17">
        <v>0</v>
      </c>
      <c r="H46" s="16">
        <v>35000</v>
      </c>
      <c r="I46" s="16">
        <f t="shared" si="13"/>
        <v>1004.5</v>
      </c>
      <c r="J46" s="17">
        <v>0</v>
      </c>
      <c r="K46" s="16">
        <f>F46*0.0304</f>
        <v>1064</v>
      </c>
      <c r="L46" s="16">
        <v>2843.5</v>
      </c>
      <c r="M46" s="16">
        <f t="shared" si="14"/>
        <v>4912</v>
      </c>
      <c r="N46" s="18">
        <f t="shared" si="15"/>
        <v>30088</v>
      </c>
    </row>
    <row r="47" spans="1:14" s="15" customFormat="1" ht="36" customHeight="1" x14ac:dyDescent="0.2">
      <c r="A47" s="89">
        <f t="shared" si="0"/>
        <v>35</v>
      </c>
      <c r="B47" s="47" t="s">
        <v>57</v>
      </c>
      <c r="C47" s="47" t="s">
        <v>81</v>
      </c>
      <c r="D47" s="47" t="s">
        <v>186</v>
      </c>
      <c r="E47" s="47" t="s">
        <v>77</v>
      </c>
      <c r="F47" s="16">
        <v>35000</v>
      </c>
      <c r="G47" s="17">
        <v>0</v>
      </c>
      <c r="H47" s="16">
        <v>35000</v>
      </c>
      <c r="I47" s="16">
        <f t="shared" si="11"/>
        <v>1004.5</v>
      </c>
      <c r="J47" s="17">
        <v>0</v>
      </c>
      <c r="K47" s="16">
        <f t="shared" si="8"/>
        <v>1064</v>
      </c>
      <c r="L47" s="17">
        <v>25</v>
      </c>
      <c r="M47" s="16">
        <f t="shared" si="14"/>
        <v>2093.5</v>
      </c>
      <c r="N47" s="18">
        <f t="shared" si="10"/>
        <v>32906.5</v>
      </c>
    </row>
    <row r="48" spans="1:14" s="15" customFormat="1" ht="36" customHeight="1" x14ac:dyDescent="0.2">
      <c r="A48" s="89">
        <f t="shared" si="0"/>
        <v>36</v>
      </c>
      <c r="B48" s="47" t="s">
        <v>173</v>
      </c>
      <c r="C48" s="47" t="s">
        <v>81</v>
      </c>
      <c r="D48" s="47" t="s">
        <v>127</v>
      </c>
      <c r="E48" s="47" t="s">
        <v>77</v>
      </c>
      <c r="F48" s="16">
        <v>45000</v>
      </c>
      <c r="G48" s="17">
        <v>0</v>
      </c>
      <c r="H48" s="16">
        <v>45000</v>
      </c>
      <c r="I48" s="16">
        <f>F48*0.0287</f>
        <v>1291.5</v>
      </c>
      <c r="J48" s="16">
        <v>1148.33</v>
      </c>
      <c r="K48" s="16">
        <f>F48*0.0304</f>
        <v>1368</v>
      </c>
      <c r="L48" s="16">
        <v>25</v>
      </c>
      <c r="M48" s="16">
        <f t="shared" ref="M48" si="16">I48+J48+K48+L48</f>
        <v>3832.83</v>
      </c>
      <c r="N48" s="18">
        <f>H48-M48</f>
        <v>41167.17</v>
      </c>
    </row>
    <row r="49" spans="1:14" s="15" customFormat="1" ht="36" customHeight="1" x14ac:dyDescent="0.2">
      <c r="A49" s="89">
        <f t="shared" si="0"/>
        <v>37</v>
      </c>
      <c r="B49" s="47" t="s">
        <v>58</v>
      </c>
      <c r="C49" s="47" t="s">
        <v>81</v>
      </c>
      <c r="D49" s="47" t="s">
        <v>127</v>
      </c>
      <c r="E49" s="47" t="s">
        <v>74</v>
      </c>
      <c r="F49" s="16">
        <v>45000</v>
      </c>
      <c r="G49" s="17">
        <v>0</v>
      </c>
      <c r="H49" s="16">
        <v>45000</v>
      </c>
      <c r="I49" s="16">
        <f t="shared" si="11"/>
        <v>1291.5</v>
      </c>
      <c r="J49" s="16">
        <v>1148.33</v>
      </c>
      <c r="K49" s="16">
        <f t="shared" si="8"/>
        <v>1368</v>
      </c>
      <c r="L49" s="17">
        <v>25</v>
      </c>
      <c r="M49" s="16">
        <f t="shared" ref="M49" si="17">I49+J49+K49+L49</f>
        <v>3832.83</v>
      </c>
      <c r="N49" s="18">
        <f t="shared" si="10"/>
        <v>41167.17</v>
      </c>
    </row>
    <row r="50" spans="1:14" s="15" customFormat="1" ht="36" customHeight="1" x14ac:dyDescent="0.2">
      <c r="A50" s="89">
        <f t="shared" si="0"/>
        <v>38</v>
      </c>
      <c r="B50" s="47" t="s">
        <v>60</v>
      </c>
      <c r="C50" s="47" t="s">
        <v>81</v>
      </c>
      <c r="D50" s="47" t="s">
        <v>207</v>
      </c>
      <c r="E50" s="47" t="s">
        <v>141</v>
      </c>
      <c r="F50" s="16">
        <v>35000</v>
      </c>
      <c r="G50" s="17">
        <v>0</v>
      </c>
      <c r="H50" s="16">
        <v>35000</v>
      </c>
      <c r="I50" s="16">
        <f t="shared" si="11"/>
        <v>1004.5</v>
      </c>
      <c r="J50" s="17">
        <v>0</v>
      </c>
      <c r="K50" s="16">
        <f t="shared" ref="K50:K62" si="18">F50*0.0304</f>
        <v>1064</v>
      </c>
      <c r="L50" s="17">
        <v>25</v>
      </c>
      <c r="M50" s="16">
        <f t="shared" ref="M50:M69" si="19">I50+J50+K50+L50</f>
        <v>2093.5</v>
      </c>
      <c r="N50" s="18">
        <f t="shared" si="10"/>
        <v>32906.5</v>
      </c>
    </row>
    <row r="51" spans="1:14" s="15" customFormat="1" ht="36.75" customHeight="1" x14ac:dyDescent="0.2">
      <c r="A51" s="89">
        <f t="shared" si="0"/>
        <v>39</v>
      </c>
      <c r="B51" s="47" t="s">
        <v>62</v>
      </c>
      <c r="C51" s="47" t="s">
        <v>81</v>
      </c>
      <c r="D51" s="47" t="s">
        <v>16</v>
      </c>
      <c r="E51" s="47" t="s">
        <v>74</v>
      </c>
      <c r="F51" s="16">
        <v>35000</v>
      </c>
      <c r="G51" s="17">
        <v>0</v>
      </c>
      <c r="H51" s="16">
        <v>35000</v>
      </c>
      <c r="I51" s="16">
        <f t="shared" si="11"/>
        <v>1004.5</v>
      </c>
      <c r="J51" s="17">
        <v>0</v>
      </c>
      <c r="K51" s="16">
        <f t="shared" si="18"/>
        <v>1064</v>
      </c>
      <c r="L51" s="17">
        <v>25</v>
      </c>
      <c r="M51" s="16">
        <f t="shared" si="19"/>
        <v>2093.5</v>
      </c>
      <c r="N51" s="18">
        <f t="shared" si="10"/>
        <v>32906.5</v>
      </c>
    </row>
    <row r="52" spans="1:14" s="15" customFormat="1" ht="32.25" customHeight="1" x14ac:dyDescent="0.2">
      <c r="A52" s="89">
        <f t="shared" si="0"/>
        <v>40</v>
      </c>
      <c r="B52" s="47" t="s">
        <v>132</v>
      </c>
      <c r="C52" s="47" t="s">
        <v>81</v>
      </c>
      <c r="D52" s="47" t="s">
        <v>202</v>
      </c>
      <c r="E52" s="47" t="s">
        <v>74</v>
      </c>
      <c r="F52" s="16">
        <v>70000</v>
      </c>
      <c r="G52" s="17">
        <v>0</v>
      </c>
      <c r="H52" s="16">
        <v>70000</v>
      </c>
      <c r="I52" s="16">
        <f t="shared" si="11"/>
        <v>2009</v>
      </c>
      <c r="J52" s="16">
        <v>5130.45</v>
      </c>
      <c r="K52" s="16">
        <f t="shared" si="18"/>
        <v>2128</v>
      </c>
      <c r="L52" s="16">
        <v>1215.1199999999999</v>
      </c>
      <c r="M52" s="16">
        <f t="shared" si="19"/>
        <v>10482.57</v>
      </c>
      <c r="N52" s="18">
        <f t="shared" si="10"/>
        <v>59517.43</v>
      </c>
    </row>
    <row r="53" spans="1:14" s="15" customFormat="1" ht="36" customHeight="1" x14ac:dyDescent="0.2">
      <c r="A53" s="89">
        <f t="shared" si="0"/>
        <v>41</v>
      </c>
      <c r="B53" s="47" t="s">
        <v>63</v>
      </c>
      <c r="C53" s="47" t="s">
        <v>81</v>
      </c>
      <c r="D53" s="47" t="s">
        <v>181</v>
      </c>
      <c r="E53" s="47" t="s">
        <v>74</v>
      </c>
      <c r="F53" s="16">
        <v>35000</v>
      </c>
      <c r="G53" s="17">
        <v>0</v>
      </c>
      <c r="H53" s="16">
        <v>35000</v>
      </c>
      <c r="I53" s="16">
        <f t="shared" si="11"/>
        <v>1004.5</v>
      </c>
      <c r="J53" s="17">
        <v>0</v>
      </c>
      <c r="K53" s="16">
        <f t="shared" si="18"/>
        <v>1064</v>
      </c>
      <c r="L53" s="16">
        <v>1215.1199999999999</v>
      </c>
      <c r="M53" s="16">
        <f t="shared" si="19"/>
        <v>3283.62</v>
      </c>
      <c r="N53" s="18">
        <f t="shared" si="10"/>
        <v>31716.38</v>
      </c>
    </row>
    <row r="54" spans="1:14" s="15" customFormat="1" ht="36" customHeight="1" x14ac:dyDescent="0.2">
      <c r="A54" s="89">
        <f t="shared" si="0"/>
        <v>42</v>
      </c>
      <c r="B54" s="47" t="s">
        <v>67</v>
      </c>
      <c r="C54" s="47" t="s">
        <v>81</v>
      </c>
      <c r="D54" s="47" t="s">
        <v>127</v>
      </c>
      <c r="E54" s="47" t="s">
        <v>74</v>
      </c>
      <c r="F54" s="16">
        <v>45000</v>
      </c>
      <c r="G54" s="17">
        <v>0</v>
      </c>
      <c r="H54" s="16">
        <v>45000</v>
      </c>
      <c r="I54" s="16">
        <f t="shared" si="11"/>
        <v>1291.5</v>
      </c>
      <c r="J54" s="16">
        <v>1148.33</v>
      </c>
      <c r="K54" s="16">
        <f t="shared" si="18"/>
        <v>1368</v>
      </c>
      <c r="L54" s="16">
        <v>25</v>
      </c>
      <c r="M54" s="16">
        <f t="shared" si="19"/>
        <v>3832.83</v>
      </c>
      <c r="N54" s="18">
        <f t="shared" si="10"/>
        <v>41167.17</v>
      </c>
    </row>
    <row r="55" spans="1:14" s="15" customFormat="1" ht="31.5" customHeight="1" x14ac:dyDescent="0.2">
      <c r="A55" s="89">
        <f t="shared" si="0"/>
        <v>43</v>
      </c>
      <c r="B55" s="47" t="s">
        <v>107</v>
      </c>
      <c r="C55" s="47" t="s">
        <v>81</v>
      </c>
      <c r="D55" s="47" t="s">
        <v>207</v>
      </c>
      <c r="E55" s="47" t="s">
        <v>141</v>
      </c>
      <c r="F55" s="16">
        <v>2333.33</v>
      </c>
      <c r="G55" s="17">
        <v>0</v>
      </c>
      <c r="H55" s="16">
        <v>2333.33</v>
      </c>
      <c r="I55" s="16">
        <f t="shared" si="11"/>
        <v>66.966571000000002</v>
      </c>
      <c r="J55" s="17">
        <v>0</v>
      </c>
      <c r="K55" s="16">
        <f t="shared" si="18"/>
        <v>70.933232000000004</v>
      </c>
      <c r="L55" s="17">
        <v>25</v>
      </c>
      <c r="M55" s="16">
        <f t="shared" si="19"/>
        <v>162.89980300000002</v>
      </c>
      <c r="N55" s="18">
        <f t="shared" si="10"/>
        <v>2170.4301969999997</v>
      </c>
    </row>
    <row r="56" spans="1:14" s="15" customFormat="1" ht="36" customHeight="1" x14ac:dyDescent="0.2">
      <c r="A56" s="89">
        <f t="shared" si="0"/>
        <v>44</v>
      </c>
      <c r="B56" s="47" t="s">
        <v>155</v>
      </c>
      <c r="C56" s="47" t="s">
        <v>81</v>
      </c>
      <c r="D56" s="47" t="s">
        <v>127</v>
      </c>
      <c r="E56" s="47" t="s">
        <v>74</v>
      </c>
      <c r="F56" s="16">
        <v>45000</v>
      </c>
      <c r="G56" s="17">
        <v>0</v>
      </c>
      <c r="H56" s="16">
        <v>45000</v>
      </c>
      <c r="I56" s="16">
        <f t="shared" si="11"/>
        <v>1291.5</v>
      </c>
      <c r="J56" s="16">
        <v>1148.33</v>
      </c>
      <c r="K56" s="16">
        <f t="shared" si="18"/>
        <v>1368</v>
      </c>
      <c r="L56" s="17">
        <v>25</v>
      </c>
      <c r="M56" s="16">
        <f t="shared" si="19"/>
        <v>3832.83</v>
      </c>
      <c r="N56" s="18">
        <f t="shared" si="10"/>
        <v>41167.17</v>
      </c>
    </row>
    <row r="57" spans="1:14" s="15" customFormat="1" ht="36" customHeight="1" x14ac:dyDescent="0.2">
      <c r="A57" s="89">
        <f t="shared" si="0"/>
        <v>45</v>
      </c>
      <c r="B57" s="47" t="s">
        <v>156</v>
      </c>
      <c r="C57" s="47" t="s">
        <v>81</v>
      </c>
      <c r="D57" s="47" t="s">
        <v>127</v>
      </c>
      <c r="E57" s="47" t="s">
        <v>74</v>
      </c>
      <c r="F57" s="16">
        <v>45000</v>
      </c>
      <c r="G57" s="17">
        <v>0</v>
      </c>
      <c r="H57" s="16">
        <v>45000</v>
      </c>
      <c r="I57" s="16">
        <f t="shared" si="11"/>
        <v>1291.5</v>
      </c>
      <c r="J57" s="16">
        <v>1148.33</v>
      </c>
      <c r="K57" s="16">
        <f t="shared" si="18"/>
        <v>1368</v>
      </c>
      <c r="L57" s="17">
        <v>25</v>
      </c>
      <c r="M57" s="16">
        <f t="shared" si="19"/>
        <v>3832.83</v>
      </c>
      <c r="N57" s="18">
        <f t="shared" si="10"/>
        <v>41167.17</v>
      </c>
    </row>
    <row r="58" spans="1:14" s="15" customFormat="1" ht="36" customHeight="1" x14ac:dyDescent="0.2">
      <c r="A58" s="89">
        <f t="shared" si="0"/>
        <v>46</v>
      </c>
      <c r="B58" s="47" t="s">
        <v>142</v>
      </c>
      <c r="C58" s="47" t="s">
        <v>81</v>
      </c>
      <c r="D58" s="47" t="s">
        <v>207</v>
      </c>
      <c r="E58" s="47" t="s">
        <v>141</v>
      </c>
      <c r="F58" s="16">
        <v>35000</v>
      </c>
      <c r="G58" s="17">
        <v>0</v>
      </c>
      <c r="H58" s="16">
        <v>35000</v>
      </c>
      <c r="I58" s="16">
        <f t="shared" si="11"/>
        <v>1004.5</v>
      </c>
      <c r="J58" s="17">
        <v>0</v>
      </c>
      <c r="K58" s="16">
        <f t="shared" si="18"/>
        <v>1064</v>
      </c>
      <c r="L58" s="17">
        <v>25</v>
      </c>
      <c r="M58" s="16">
        <f t="shared" si="19"/>
        <v>2093.5</v>
      </c>
      <c r="N58" s="18">
        <f t="shared" si="10"/>
        <v>32906.5</v>
      </c>
    </row>
    <row r="59" spans="1:14" s="15" customFormat="1" ht="31.5" customHeight="1" x14ac:dyDescent="0.2">
      <c r="A59" s="89">
        <f t="shared" si="0"/>
        <v>47</v>
      </c>
      <c r="B59" s="47" t="s">
        <v>164</v>
      </c>
      <c r="C59" s="47" t="s">
        <v>81</v>
      </c>
      <c r="D59" s="47" t="s">
        <v>16</v>
      </c>
      <c r="E59" s="47" t="s">
        <v>77</v>
      </c>
      <c r="F59" s="16">
        <v>35000</v>
      </c>
      <c r="G59" s="17">
        <v>0</v>
      </c>
      <c r="H59" s="16">
        <v>35000</v>
      </c>
      <c r="I59" s="16">
        <f t="shared" si="11"/>
        <v>1004.5</v>
      </c>
      <c r="J59" s="17">
        <v>0</v>
      </c>
      <c r="K59" s="16">
        <f t="shared" si="18"/>
        <v>1064</v>
      </c>
      <c r="L59" s="17">
        <v>25</v>
      </c>
      <c r="M59" s="16">
        <f t="shared" si="19"/>
        <v>2093.5</v>
      </c>
      <c r="N59" s="18">
        <f t="shared" si="10"/>
        <v>32906.5</v>
      </c>
    </row>
    <row r="60" spans="1:14" s="15" customFormat="1" ht="36" customHeight="1" x14ac:dyDescent="0.2">
      <c r="A60" s="89">
        <f t="shared" si="0"/>
        <v>48</v>
      </c>
      <c r="B60" s="47" t="s">
        <v>182</v>
      </c>
      <c r="C60" s="47" t="s">
        <v>81</v>
      </c>
      <c r="D60" s="47" t="s">
        <v>127</v>
      </c>
      <c r="E60" s="47" t="s">
        <v>74</v>
      </c>
      <c r="F60" s="16">
        <v>45000</v>
      </c>
      <c r="G60" s="17">
        <v>0</v>
      </c>
      <c r="H60" s="16">
        <v>45000</v>
      </c>
      <c r="I60" s="16">
        <f t="shared" si="11"/>
        <v>1291.5</v>
      </c>
      <c r="J60" s="16">
        <v>0</v>
      </c>
      <c r="K60" s="16">
        <f t="shared" si="18"/>
        <v>1368</v>
      </c>
      <c r="L60" s="17">
        <v>25</v>
      </c>
      <c r="M60" s="16">
        <f t="shared" si="19"/>
        <v>2684.5</v>
      </c>
      <c r="N60" s="18">
        <f t="shared" si="10"/>
        <v>42315.5</v>
      </c>
    </row>
    <row r="61" spans="1:14" s="15" customFormat="1" ht="36" customHeight="1" x14ac:dyDescent="0.2">
      <c r="A61" s="89">
        <f t="shared" si="0"/>
        <v>49</v>
      </c>
      <c r="B61" s="47" t="s">
        <v>11</v>
      </c>
      <c r="C61" s="47" t="s">
        <v>82</v>
      </c>
      <c r="D61" s="47" t="s">
        <v>15</v>
      </c>
      <c r="E61" s="47" t="s">
        <v>74</v>
      </c>
      <c r="F61" s="16">
        <v>50000</v>
      </c>
      <c r="G61" s="17">
        <v>0</v>
      </c>
      <c r="H61" s="16">
        <v>50000</v>
      </c>
      <c r="I61" s="16">
        <f t="shared" si="11"/>
        <v>1435</v>
      </c>
      <c r="J61" s="16">
        <v>1854</v>
      </c>
      <c r="K61" s="16">
        <f t="shared" si="18"/>
        <v>1520</v>
      </c>
      <c r="L61" s="17">
        <v>25</v>
      </c>
      <c r="M61" s="16">
        <f t="shared" si="19"/>
        <v>4834</v>
      </c>
      <c r="N61" s="18">
        <f t="shared" si="10"/>
        <v>45166</v>
      </c>
    </row>
    <row r="62" spans="1:14" s="15" customFormat="1" ht="36" customHeight="1" x14ac:dyDescent="0.2">
      <c r="A62" s="89">
        <f t="shared" si="0"/>
        <v>50</v>
      </c>
      <c r="B62" s="47" t="s">
        <v>130</v>
      </c>
      <c r="C62" s="47" t="s">
        <v>81</v>
      </c>
      <c r="D62" s="47" t="s">
        <v>206</v>
      </c>
      <c r="E62" s="47" t="s">
        <v>74</v>
      </c>
      <c r="F62" s="16">
        <v>45000</v>
      </c>
      <c r="G62" s="16">
        <v>0</v>
      </c>
      <c r="H62" s="16">
        <v>45000</v>
      </c>
      <c r="I62" s="16">
        <f t="shared" si="11"/>
        <v>1291.5</v>
      </c>
      <c r="J62" s="16">
        <v>791.29</v>
      </c>
      <c r="K62" s="16">
        <f t="shared" si="18"/>
        <v>1368</v>
      </c>
      <c r="L62" s="17">
        <v>2405.2399999999998</v>
      </c>
      <c r="M62" s="16">
        <f t="shared" si="19"/>
        <v>5856.03</v>
      </c>
      <c r="N62" s="18">
        <f t="shared" si="10"/>
        <v>39143.97</v>
      </c>
    </row>
    <row r="63" spans="1:14" s="15" customFormat="1" ht="36" customHeight="1" x14ac:dyDescent="0.2">
      <c r="A63" s="89">
        <f t="shared" si="0"/>
        <v>51</v>
      </c>
      <c r="B63" s="47" t="s">
        <v>64</v>
      </c>
      <c r="C63" s="47" t="s">
        <v>83</v>
      </c>
      <c r="D63" s="47" t="s">
        <v>153</v>
      </c>
      <c r="E63" s="47" t="s">
        <v>77</v>
      </c>
      <c r="F63" s="16">
        <v>110000</v>
      </c>
      <c r="G63" s="17">
        <v>0</v>
      </c>
      <c r="H63" s="16">
        <v>110000</v>
      </c>
      <c r="I63" s="16">
        <f t="shared" si="11"/>
        <v>3157</v>
      </c>
      <c r="J63" s="16">
        <v>14457.62</v>
      </c>
      <c r="K63" s="16">
        <f>F63*0.0304</f>
        <v>3344</v>
      </c>
      <c r="L63" s="17">
        <v>25</v>
      </c>
      <c r="M63" s="16">
        <f t="shared" si="19"/>
        <v>20983.620000000003</v>
      </c>
      <c r="N63" s="18">
        <f t="shared" si="10"/>
        <v>89016.38</v>
      </c>
    </row>
    <row r="64" spans="1:14" s="15" customFormat="1" ht="36" customHeight="1" x14ac:dyDescent="0.2">
      <c r="A64" s="89">
        <f t="shared" si="0"/>
        <v>52</v>
      </c>
      <c r="B64" s="47" t="s">
        <v>110</v>
      </c>
      <c r="C64" s="47" t="s">
        <v>83</v>
      </c>
      <c r="D64" s="47" t="s">
        <v>111</v>
      </c>
      <c r="E64" s="47" t="s">
        <v>77</v>
      </c>
      <c r="F64" s="16">
        <v>50000</v>
      </c>
      <c r="G64" s="17">
        <v>0</v>
      </c>
      <c r="H64" s="16">
        <v>50000</v>
      </c>
      <c r="I64" s="16">
        <f>F64*0.0287</f>
        <v>1435</v>
      </c>
      <c r="J64" s="16">
        <v>1854</v>
      </c>
      <c r="K64" s="16">
        <f>F64*0.0304</f>
        <v>1520</v>
      </c>
      <c r="L64" s="16">
        <v>25</v>
      </c>
      <c r="M64" s="16">
        <f>I64+J64+K64+L64</f>
        <v>4834</v>
      </c>
      <c r="N64" s="18">
        <f>H64-M64</f>
        <v>45166</v>
      </c>
    </row>
    <row r="65" spans="1:14" s="15" customFormat="1" ht="36" customHeight="1" x14ac:dyDescent="0.2">
      <c r="A65" s="89">
        <f t="shared" si="0"/>
        <v>53</v>
      </c>
      <c r="B65" s="47" t="s">
        <v>109</v>
      </c>
      <c r="C65" s="47" t="s">
        <v>205</v>
      </c>
      <c r="D65" s="47" t="s">
        <v>84</v>
      </c>
      <c r="E65" s="47" t="s">
        <v>74</v>
      </c>
      <c r="F65" s="16">
        <v>20833.330000000002</v>
      </c>
      <c r="G65" s="17">
        <v>0</v>
      </c>
      <c r="H65" s="16">
        <v>20833.330000000002</v>
      </c>
      <c r="I65" s="16">
        <f t="shared" si="11"/>
        <v>597.91657100000009</v>
      </c>
      <c r="J65" s="16">
        <v>0</v>
      </c>
      <c r="K65" s="16">
        <f>F65*0.0304</f>
        <v>633.33323200000007</v>
      </c>
      <c r="L65" s="17">
        <v>25</v>
      </c>
      <c r="M65" s="16">
        <f t="shared" si="19"/>
        <v>1256.2498030000002</v>
      </c>
      <c r="N65" s="18">
        <f t="shared" si="10"/>
        <v>19577.080197000003</v>
      </c>
    </row>
    <row r="66" spans="1:14" s="15" customFormat="1" ht="36" customHeight="1" x14ac:dyDescent="0.2">
      <c r="A66" s="89">
        <f t="shared" si="0"/>
        <v>54</v>
      </c>
      <c r="B66" s="47" t="s">
        <v>13</v>
      </c>
      <c r="C66" s="47" t="s">
        <v>76</v>
      </c>
      <c r="D66" s="47" t="s">
        <v>14</v>
      </c>
      <c r="E66" s="47" t="s">
        <v>74</v>
      </c>
      <c r="F66" s="16">
        <v>75000</v>
      </c>
      <c r="G66" s="17">
        <v>0</v>
      </c>
      <c r="H66" s="16">
        <v>75000</v>
      </c>
      <c r="I66" s="16">
        <f t="shared" ref="I66:I118" si="20">F66*0.0287</f>
        <v>2152.5</v>
      </c>
      <c r="J66" s="16">
        <v>6071.35</v>
      </c>
      <c r="K66" s="16">
        <f t="shared" ref="K66:K118" si="21">F66*0.0304</f>
        <v>2280</v>
      </c>
      <c r="L66" s="16">
        <v>1215.1199999999999</v>
      </c>
      <c r="M66" s="16">
        <f t="shared" si="19"/>
        <v>11718.970000000001</v>
      </c>
      <c r="N66" s="18">
        <f t="shared" si="10"/>
        <v>63281.03</v>
      </c>
    </row>
    <row r="67" spans="1:14" s="15" customFormat="1" ht="36" customHeight="1" x14ac:dyDescent="0.2">
      <c r="A67" s="89">
        <f t="shared" si="0"/>
        <v>55</v>
      </c>
      <c r="B67" s="47" t="s">
        <v>18</v>
      </c>
      <c r="C67" s="47" t="s">
        <v>76</v>
      </c>
      <c r="D67" s="47" t="s">
        <v>10</v>
      </c>
      <c r="E67" s="47" t="s">
        <v>79</v>
      </c>
      <c r="F67" s="16">
        <v>25000</v>
      </c>
      <c r="G67" s="17">
        <v>0</v>
      </c>
      <c r="H67" s="16">
        <v>25000</v>
      </c>
      <c r="I67" s="16">
        <f t="shared" si="20"/>
        <v>717.5</v>
      </c>
      <c r="J67" s="17">
        <v>0</v>
      </c>
      <c r="K67" s="16">
        <f t="shared" si="21"/>
        <v>760</v>
      </c>
      <c r="L67" s="17">
        <v>25</v>
      </c>
      <c r="M67" s="16">
        <f t="shared" si="19"/>
        <v>1502.5</v>
      </c>
      <c r="N67" s="18">
        <f t="shared" si="10"/>
        <v>23497.5</v>
      </c>
    </row>
    <row r="68" spans="1:14" s="15" customFormat="1" ht="36" customHeight="1" x14ac:dyDescent="0.2">
      <c r="A68" s="89">
        <f t="shared" si="0"/>
        <v>56</v>
      </c>
      <c r="B68" s="47" t="s">
        <v>28</v>
      </c>
      <c r="C68" s="47" t="s">
        <v>76</v>
      </c>
      <c r="D68" s="47" t="s">
        <v>16</v>
      </c>
      <c r="E68" s="47" t="s">
        <v>77</v>
      </c>
      <c r="F68" s="16">
        <v>16333.33</v>
      </c>
      <c r="G68" s="17">
        <v>0</v>
      </c>
      <c r="H68" s="16">
        <v>16333.33</v>
      </c>
      <c r="I68" s="16">
        <f t="shared" si="20"/>
        <v>468.766571</v>
      </c>
      <c r="J68" s="17">
        <v>0</v>
      </c>
      <c r="K68" s="16">
        <f t="shared" si="21"/>
        <v>496.533232</v>
      </c>
      <c r="L68" s="17">
        <v>25</v>
      </c>
      <c r="M68" s="16">
        <f t="shared" si="19"/>
        <v>990.299803</v>
      </c>
      <c r="N68" s="18">
        <f t="shared" si="10"/>
        <v>15343.030197</v>
      </c>
    </row>
    <row r="69" spans="1:14" s="15" customFormat="1" ht="36" customHeight="1" x14ac:dyDescent="0.2">
      <c r="A69" s="89">
        <f t="shared" si="0"/>
        <v>57</v>
      </c>
      <c r="B69" s="47" t="s">
        <v>30</v>
      </c>
      <c r="C69" s="47" t="s">
        <v>76</v>
      </c>
      <c r="D69" s="47" t="s">
        <v>31</v>
      </c>
      <c r="E69" s="47" t="s">
        <v>79</v>
      </c>
      <c r="F69" s="16">
        <v>23100</v>
      </c>
      <c r="G69" s="17">
        <v>0</v>
      </c>
      <c r="H69" s="16">
        <v>23100</v>
      </c>
      <c r="I69" s="16">
        <f t="shared" si="20"/>
        <v>662.97</v>
      </c>
      <c r="J69" s="17">
        <v>0</v>
      </c>
      <c r="K69" s="16">
        <f t="shared" si="21"/>
        <v>702.24</v>
      </c>
      <c r="L69" s="17">
        <v>25</v>
      </c>
      <c r="M69" s="16">
        <f t="shared" si="19"/>
        <v>1390.21</v>
      </c>
      <c r="N69" s="18">
        <f t="shared" si="10"/>
        <v>21709.79</v>
      </c>
    </row>
    <row r="70" spans="1:14" s="15" customFormat="1" ht="36" customHeight="1" x14ac:dyDescent="0.2">
      <c r="A70" s="89">
        <f t="shared" si="0"/>
        <v>58</v>
      </c>
      <c r="B70" s="47" t="s">
        <v>167</v>
      </c>
      <c r="C70" s="47" t="s">
        <v>76</v>
      </c>
      <c r="D70" s="47" t="s">
        <v>31</v>
      </c>
      <c r="E70" s="47" t="s">
        <v>79</v>
      </c>
      <c r="F70" s="16">
        <v>20000</v>
      </c>
      <c r="G70" s="17">
        <v>0</v>
      </c>
      <c r="H70" s="16">
        <v>20000</v>
      </c>
      <c r="I70" s="16">
        <f t="shared" si="20"/>
        <v>574</v>
      </c>
      <c r="J70" s="17">
        <v>0</v>
      </c>
      <c r="K70" s="16">
        <f t="shared" si="21"/>
        <v>608</v>
      </c>
      <c r="L70" s="17">
        <v>25</v>
      </c>
      <c r="M70" s="16">
        <f t="shared" ref="M70" si="22">I70+J70+K70+L70</f>
        <v>1207</v>
      </c>
      <c r="N70" s="18">
        <f t="shared" ref="N70:N124" si="23">H70-M70</f>
        <v>18793</v>
      </c>
    </row>
    <row r="71" spans="1:14" s="15" customFormat="1" ht="36" customHeight="1" x14ac:dyDescent="0.2">
      <c r="A71" s="89">
        <f t="shared" si="0"/>
        <v>59</v>
      </c>
      <c r="B71" s="47" t="s">
        <v>35</v>
      </c>
      <c r="C71" s="47" t="s">
        <v>76</v>
      </c>
      <c r="D71" s="47" t="s">
        <v>187</v>
      </c>
      <c r="E71" s="47" t="s">
        <v>77</v>
      </c>
      <c r="F71" s="16">
        <v>18500</v>
      </c>
      <c r="G71" s="17">
        <v>0</v>
      </c>
      <c r="H71" s="16">
        <v>18500</v>
      </c>
      <c r="I71" s="16">
        <f t="shared" si="20"/>
        <v>530.95000000000005</v>
      </c>
      <c r="J71" s="17">
        <v>0</v>
      </c>
      <c r="K71" s="16">
        <f t="shared" si="21"/>
        <v>562.4</v>
      </c>
      <c r="L71" s="17">
        <v>25</v>
      </c>
      <c r="M71" s="16">
        <f>I71+J71+K71+L71</f>
        <v>1118.3499999999999</v>
      </c>
      <c r="N71" s="18">
        <f t="shared" si="23"/>
        <v>17381.650000000001</v>
      </c>
    </row>
    <row r="72" spans="1:14" s="15" customFormat="1" ht="36" customHeight="1" x14ac:dyDescent="0.2">
      <c r="A72" s="89">
        <f t="shared" si="0"/>
        <v>60</v>
      </c>
      <c r="B72" s="47" t="s">
        <v>36</v>
      </c>
      <c r="C72" s="47" t="s">
        <v>76</v>
      </c>
      <c r="D72" s="47" t="s">
        <v>16</v>
      </c>
      <c r="E72" s="47" t="s">
        <v>77</v>
      </c>
      <c r="F72" s="16">
        <v>35000</v>
      </c>
      <c r="G72" s="17">
        <v>0</v>
      </c>
      <c r="H72" s="16">
        <v>35000</v>
      </c>
      <c r="I72" s="16">
        <f t="shared" si="20"/>
        <v>1004.5</v>
      </c>
      <c r="J72" s="17">
        <v>0</v>
      </c>
      <c r="K72" s="16">
        <f t="shared" si="21"/>
        <v>1064</v>
      </c>
      <c r="L72" s="17">
        <v>25</v>
      </c>
      <c r="M72" s="16">
        <f t="shared" ref="M72:M135" si="24">I72+J72+K72+L72</f>
        <v>2093.5</v>
      </c>
      <c r="N72" s="18">
        <f t="shared" si="23"/>
        <v>32906.5</v>
      </c>
    </row>
    <row r="73" spans="1:14" s="15" customFormat="1" ht="36" customHeight="1" x14ac:dyDescent="0.2">
      <c r="A73" s="89">
        <f t="shared" si="0"/>
        <v>61</v>
      </c>
      <c r="B73" s="47" t="s">
        <v>94</v>
      </c>
      <c r="C73" s="47" t="s">
        <v>76</v>
      </c>
      <c r="D73" s="47" t="s">
        <v>16</v>
      </c>
      <c r="E73" s="47" t="s">
        <v>77</v>
      </c>
      <c r="F73" s="16">
        <v>35000</v>
      </c>
      <c r="G73" s="17">
        <v>0</v>
      </c>
      <c r="H73" s="16">
        <v>35000</v>
      </c>
      <c r="I73" s="16">
        <f t="shared" si="20"/>
        <v>1004.5</v>
      </c>
      <c r="J73" s="17">
        <v>0</v>
      </c>
      <c r="K73" s="16">
        <f t="shared" si="21"/>
        <v>1064</v>
      </c>
      <c r="L73" s="17">
        <v>25</v>
      </c>
      <c r="M73" s="16">
        <f t="shared" si="24"/>
        <v>2093.5</v>
      </c>
      <c r="N73" s="18">
        <f t="shared" si="23"/>
        <v>32906.5</v>
      </c>
    </row>
    <row r="74" spans="1:14" s="15" customFormat="1" ht="36" customHeight="1" x14ac:dyDescent="0.2">
      <c r="A74" s="89">
        <f t="shared" si="0"/>
        <v>62</v>
      </c>
      <c r="B74" s="47" t="s">
        <v>150</v>
      </c>
      <c r="C74" s="47" t="s">
        <v>76</v>
      </c>
      <c r="D74" s="47" t="s">
        <v>16</v>
      </c>
      <c r="E74" s="47" t="s">
        <v>77</v>
      </c>
      <c r="F74" s="16">
        <v>35000</v>
      </c>
      <c r="G74" s="17">
        <v>0</v>
      </c>
      <c r="H74" s="16">
        <v>35000</v>
      </c>
      <c r="I74" s="16">
        <f t="shared" si="20"/>
        <v>1004.5</v>
      </c>
      <c r="J74" s="17">
        <v>0</v>
      </c>
      <c r="K74" s="16">
        <f t="shared" si="21"/>
        <v>1064</v>
      </c>
      <c r="L74" s="17">
        <v>25</v>
      </c>
      <c r="M74" s="16">
        <f t="shared" si="24"/>
        <v>2093.5</v>
      </c>
      <c r="N74" s="18">
        <f t="shared" si="23"/>
        <v>32906.5</v>
      </c>
    </row>
    <row r="75" spans="1:14" s="15" customFormat="1" ht="36" customHeight="1" x14ac:dyDescent="0.2">
      <c r="A75" s="89">
        <f t="shared" si="0"/>
        <v>63</v>
      </c>
      <c r="B75" s="47" t="s">
        <v>158</v>
      </c>
      <c r="C75" s="47" t="s">
        <v>76</v>
      </c>
      <c r="D75" s="47" t="s">
        <v>10</v>
      </c>
      <c r="E75" s="47" t="s">
        <v>79</v>
      </c>
      <c r="F75" s="16">
        <v>22000</v>
      </c>
      <c r="G75" s="17">
        <v>0</v>
      </c>
      <c r="H75" s="16">
        <v>22000</v>
      </c>
      <c r="I75" s="16">
        <f t="shared" si="20"/>
        <v>631.4</v>
      </c>
      <c r="J75" s="17">
        <v>0</v>
      </c>
      <c r="K75" s="16">
        <f t="shared" si="21"/>
        <v>668.8</v>
      </c>
      <c r="L75" s="17">
        <v>25</v>
      </c>
      <c r="M75" s="16">
        <f t="shared" si="24"/>
        <v>1325.1999999999998</v>
      </c>
      <c r="N75" s="18">
        <f t="shared" si="23"/>
        <v>20674.8</v>
      </c>
    </row>
    <row r="76" spans="1:14" s="15" customFormat="1" ht="36" customHeight="1" x14ac:dyDescent="0.2">
      <c r="A76" s="89">
        <f t="shared" si="0"/>
        <v>64</v>
      </c>
      <c r="B76" s="47" t="s">
        <v>39</v>
      </c>
      <c r="C76" s="47" t="s">
        <v>76</v>
      </c>
      <c r="D76" s="47" t="s">
        <v>188</v>
      </c>
      <c r="E76" s="47" t="s">
        <v>77</v>
      </c>
      <c r="F76" s="16">
        <v>45000</v>
      </c>
      <c r="G76" s="17">
        <v>0</v>
      </c>
      <c r="H76" s="16">
        <v>45000</v>
      </c>
      <c r="I76" s="16">
        <f t="shared" si="20"/>
        <v>1291.5</v>
      </c>
      <c r="J76" s="16">
        <v>1148.33</v>
      </c>
      <c r="K76" s="16">
        <f t="shared" si="21"/>
        <v>1368</v>
      </c>
      <c r="L76" s="17">
        <v>25</v>
      </c>
      <c r="M76" s="16">
        <f t="shared" si="24"/>
        <v>3832.83</v>
      </c>
      <c r="N76" s="18">
        <f t="shared" si="23"/>
        <v>41167.17</v>
      </c>
    </row>
    <row r="77" spans="1:14" s="15" customFormat="1" ht="36" customHeight="1" x14ac:dyDescent="0.2">
      <c r="A77" s="89">
        <f t="shared" si="0"/>
        <v>65</v>
      </c>
      <c r="B77" s="47" t="s">
        <v>47</v>
      </c>
      <c r="C77" s="47" t="s">
        <v>76</v>
      </c>
      <c r="D77" s="47" t="s">
        <v>29</v>
      </c>
      <c r="E77" s="47" t="s">
        <v>77</v>
      </c>
      <c r="F77" s="16">
        <v>60000</v>
      </c>
      <c r="G77" s="17">
        <v>0</v>
      </c>
      <c r="H77" s="16">
        <v>60000</v>
      </c>
      <c r="I77" s="16">
        <f t="shared" si="20"/>
        <v>1722</v>
      </c>
      <c r="J77" s="16">
        <v>3486.68</v>
      </c>
      <c r="K77" s="16">
        <f t="shared" si="21"/>
        <v>1824</v>
      </c>
      <c r="L77" s="17">
        <v>25</v>
      </c>
      <c r="M77" s="16">
        <f t="shared" si="24"/>
        <v>7057.68</v>
      </c>
      <c r="N77" s="18">
        <f t="shared" si="23"/>
        <v>52942.32</v>
      </c>
    </row>
    <row r="78" spans="1:14" s="15" customFormat="1" ht="36" customHeight="1" x14ac:dyDescent="0.2">
      <c r="A78" s="89">
        <f t="shared" si="0"/>
        <v>66</v>
      </c>
      <c r="B78" s="47" t="s">
        <v>48</v>
      </c>
      <c r="C78" s="47" t="s">
        <v>76</v>
      </c>
      <c r="D78" s="47" t="s">
        <v>114</v>
      </c>
      <c r="E78" s="47" t="s">
        <v>74</v>
      </c>
      <c r="F78" s="16">
        <v>150000</v>
      </c>
      <c r="G78" s="17">
        <v>0</v>
      </c>
      <c r="H78" s="16">
        <v>150000</v>
      </c>
      <c r="I78" s="16">
        <f t="shared" si="20"/>
        <v>4305</v>
      </c>
      <c r="J78" s="16">
        <v>23981.99</v>
      </c>
      <c r="K78" s="16">
        <v>4098.53</v>
      </c>
      <c r="L78" s="17">
        <v>25</v>
      </c>
      <c r="M78" s="16">
        <f t="shared" si="24"/>
        <v>32410.52</v>
      </c>
      <c r="N78" s="18">
        <f t="shared" si="23"/>
        <v>117589.48</v>
      </c>
    </row>
    <row r="79" spans="1:14" s="15" customFormat="1" ht="36" customHeight="1" x14ac:dyDescent="0.2">
      <c r="A79" s="89">
        <f t="shared" ref="A79:A135" si="25">A78+1</f>
        <v>67</v>
      </c>
      <c r="B79" s="47" t="s">
        <v>125</v>
      </c>
      <c r="C79" s="47" t="s">
        <v>76</v>
      </c>
      <c r="D79" s="47" t="s">
        <v>180</v>
      </c>
      <c r="E79" s="47" t="s">
        <v>77</v>
      </c>
      <c r="F79" s="16">
        <v>35000</v>
      </c>
      <c r="G79" s="17">
        <v>0</v>
      </c>
      <c r="H79" s="16">
        <v>35000</v>
      </c>
      <c r="I79" s="16">
        <f t="shared" si="20"/>
        <v>1004.5</v>
      </c>
      <c r="J79" s="16">
        <v>0</v>
      </c>
      <c r="K79" s="16">
        <f t="shared" si="21"/>
        <v>1064</v>
      </c>
      <c r="L79" s="17">
        <v>25</v>
      </c>
      <c r="M79" s="16">
        <f t="shared" ref="M79" si="26">I79+J79+K79+L79</f>
        <v>2093.5</v>
      </c>
      <c r="N79" s="18">
        <f t="shared" si="23"/>
        <v>32906.5</v>
      </c>
    </row>
    <row r="80" spans="1:14" s="15" customFormat="1" ht="36" customHeight="1" x14ac:dyDescent="0.2">
      <c r="A80" s="89">
        <f t="shared" si="25"/>
        <v>68</v>
      </c>
      <c r="B80" s="47" t="s">
        <v>159</v>
      </c>
      <c r="C80" s="47" t="s">
        <v>76</v>
      </c>
      <c r="D80" s="47" t="s">
        <v>21</v>
      </c>
      <c r="E80" s="47" t="s">
        <v>79</v>
      </c>
      <c r="F80" s="16">
        <v>6600</v>
      </c>
      <c r="G80" s="17">
        <v>0</v>
      </c>
      <c r="H80" s="16">
        <v>6600</v>
      </c>
      <c r="I80" s="16">
        <f t="shared" si="20"/>
        <v>189.42</v>
      </c>
      <c r="J80" s="17">
        <v>0</v>
      </c>
      <c r="K80" s="16">
        <f t="shared" si="21"/>
        <v>200.64</v>
      </c>
      <c r="L80" s="17">
        <v>25</v>
      </c>
      <c r="M80" s="16">
        <f t="shared" si="24"/>
        <v>415.05999999999995</v>
      </c>
      <c r="N80" s="18">
        <f t="shared" si="23"/>
        <v>6184.9400000000005</v>
      </c>
    </row>
    <row r="81" spans="1:14" s="15" customFormat="1" ht="36" customHeight="1" x14ac:dyDescent="0.2">
      <c r="A81" s="89">
        <f t="shared" si="25"/>
        <v>69</v>
      </c>
      <c r="B81" s="47" t="s">
        <v>49</v>
      </c>
      <c r="C81" s="47" t="s">
        <v>76</v>
      </c>
      <c r="D81" s="47" t="s">
        <v>21</v>
      </c>
      <c r="E81" s="47" t="s">
        <v>79</v>
      </c>
      <c r="F81" s="16">
        <v>16500</v>
      </c>
      <c r="G81" s="17">
        <v>0</v>
      </c>
      <c r="H81" s="16">
        <v>16500</v>
      </c>
      <c r="I81" s="16">
        <f t="shared" si="20"/>
        <v>473.55</v>
      </c>
      <c r="J81" s="17">
        <v>0</v>
      </c>
      <c r="K81" s="16">
        <f t="shared" si="21"/>
        <v>501.6</v>
      </c>
      <c r="L81" s="17">
        <v>25</v>
      </c>
      <c r="M81" s="16">
        <f t="shared" si="24"/>
        <v>1000.1500000000001</v>
      </c>
      <c r="N81" s="18">
        <f t="shared" si="23"/>
        <v>15499.85</v>
      </c>
    </row>
    <row r="82" spans="1:14" s="15" customFormat="1" ht="36" customHeight="1" x14ac:dyDescent="0.2">
      <c r="A82" s="89">
        <f t="shared" si="25"/>
        <v>70</v>
      </c>
      <c r="B82" s="47" t="s">
        <v>50</v>
      </c>
      <c r="C82" s="47" t="s">
        <v>76</v>
      </c>
      <c r="D82" s="47" t="s">
        <v>21</v>
      </c>
      <c r="E82" s="47" t="s">
        <v>79</v>
      </c>
      <c r="F82" s="16">
        <v>16500</v>
      </c>
      <c r="G82" s="17">
        <v>0</v>
      </c>
      <c r="H82" s="16">
        <v>16500</v>
      </c>
      <c r="I82" s="16">
        <f t="shared" si="20"/>
        <v>473.55</v>
      </c>
      <c r="J82" s="17">
        <v>0</v>
      </c>
      <c r="K82" s="16">
        <f t="shared" si="21"/>
        <v>501.6</v>
      </c>
      <c r="L82" s="17">
        <v>25</v>
      </c>
      <c r="M82" s="16">
        <f t="shared" si="24"/>
        <v>1000.1500000000001</v>
      </c>
      <c r="N82" s="18">
        <f t="shared" si="23"/>
        <v>15499.85</v>
      </c>
    </row>
    <row r="83" spans="1:14" s="15" customFormat="1" ht="36" customHeight="1" x14ac:dyDescent="0.2">
      <c r="A83" s="89">
        <f t="shared" si="25"/>
        <v>71</v>
      </c>
      <c r="B83" s="47" t="s">
        <v>51</v>
      </c>
      <c r="C83" s="47" t="s">
        <v>76</v>
      </c>
      <c r="D83" s="47" t="s">
        <v>10</v>
      </c>
      <c r="E83" s="47" t="s">
        <v>79</v>
      </c>
      <c r="F83" s="16">
        <v>22000</v>
      </c>
      <c r="G83" s="17">
        <v>0</v>
      </c>
      <c r="H83" s="16">
        <v>22000</v>
      </c>
      <c r="I83" s="16">
        <f t="shared" si="20"/>
        <v>631.4</v>
      </c>
      <c r="J83" s="17">
        <v>0</v>
      </c>
      <c r="K83" s="16">
        <f t="shared" si="21"/>
        <v>668.8</v>
      </c>
      <c r="L83" s="17">
        <v>25</v>
      </c>
      <c r="M83" s="16">
        <f t="shared" si="24"/>
        <v>1325.1999999999998</v>
      </c>
      <c r="N83" s="18">
        <f t="shared" si="23"/>
        <v>20674.8</v>
      </c>
    </row>
    <row r="84" spans="1:14" s="15" customFormat="1" ht="36" customHeight="1" x14ac:dyDescent="0.2">
      <c r="A84" s="89">
        <f t="shared" si="25"/>
        <v>72</v>
      </c>
      <c r="B84" s="47" t="s">
        <v>53</v>
      </c>
      <c r="C84" s="47" t="s">
        <v>76</v>
      </c>
      <c r="D84" s="47" t="s">
        <v>10</v>
      </c>
      <c r="E84" s="47" t="s">
        <v>79</v>
      </c>
      <c r="F84" s="16">
        <v>22000</v>
      </c>
      <c r="G84" s="17">
        <v>0</v>
      </c>
      <c r="H84" s="16">
        <v>22000</v>
      </c>
      <c r="I84" s="16">
        <f t="shared" si="20"/>
        <v>631.4</v>
      </c>
      <c r="J84" s="17">
        <v>0</v>
      </c>
      <c r="K84" s="16">
        <f t="shared" si="21"/>
        <v>668.8</v>
      </c>
      <c r="L84" s="17">
        <v>25</v>
      </c>
      <c r="M84" s="16">
        <f t="shared" si="24"/>
        <v>1325.1999999999998</v>
      </c>
      <c r="N84" s="18">
        <f t="shared" si="23"/>
        <v>20674.8</v>
      </c>
    </row>
    <row r="85" spans="1:14" s="15" customFormat="1" ht="36" customHeight="1" x14ac:dyDescent="0.2">
      <c r="A85" s="89">
        <f t="shared" si="25"/>
        <v>73</v>
      </c>
      <c r="B85" s="47" t="s">
        <v>54</v>
      </c>
      <c r="C85" s="47" t="s">
        <v>76</v>
      </c>
      <c r="D85" s="47" t="s">
        <v>21</v>
      </c>
      <c r="E85" s="47" t="s">
        <v>79</v>
      </c>
      <c r="F85" s="16">
        <v>16500</v>
      </c>
      <c r="G85" s="17">
        <v>0</v>
      </c>
      <c r="H85" s="16">
        <v>16500</v>
      </c>
      <c r="I85" s="16">
        <f t="shared" si="20"/>
        <v>473.55</v>
      </c>
      <c r="J85" s="17">
        <v>0</v>
      </c>
      <c r="K85" s="16">
        <f t="shared" si="21"/>
        <v>501.6</v>
      </c>
      <c r="L85" s="17">
        <v>25</v>
      </c>
      <c r="M85" s="16">
        <f t="shared" si="24"/>
        <v>1000.1500000000001</v>
      </c>
      <c r="N85" s="18">
        <f t="shared" si="23"/>
        <v>15499.85</v>
      </c>
    </row>
    <row r="86" spans="1:14" s="15" customFormat="1" ht="36" customHeight="1" x14ac:dyDescent="0.2">
      <c r="A86" s="89">
        <f t="shared" si="25"/>
        <v>74</v>
      </c>
      <c r="B86" s="47" t="s">
        <v>55</v>
      </c>
      <c r="C86" s="47" t="s">
        <v>76</v>
      </c>
      <c r="D86" s="47" t="s">
        <v>189</v>
      </c>
      <c r="E86" s="47" t="s">
        <v>77</v>
      </c>
      <c r="F86" s="16">
        <v>17500</v>
      </c>
      <c r="G86" s="17">
        <v>0</v>
      </c>
      <c r="H86" s="16">
        <v>17500</v>
      </c>
      <c r="I86" s="16">
        <f t="shared" si="20"/>
        <v>502.25</v>
      </c>
      <c r="J86" s="17">
        <v>0</v>
      </c>
      <c r="K86" s="16">
        <f t="shared" si="21"/>
        <v>532</v>
      </c>
      <c r="L86" s="17">
        <v>25</v>
      </c>
      <c r="M86" s="16">
        <f t="shared" si="24"/>
        <v>1059.25</v>
      </c>
      <c r="N86" s="18">
        <f t="shared" si="23"/>
        <v>16440.75</v>
      </c>
    </row>
    <row r="87" spans="1:14" s="15" customFormat="1" ht="36" customHeight="1" x14ac:dyDescent="0.2">
      <c r="A87" s="89">
        <f t="shared" si="25"/>
        <v>75</v>
      </c>
      <c r="B87" s="47" t="s">
        <v>97</v>
      </c>
      <c r="C87" s="47" t="s">
        <v>76</v>
      </c>
      <c r="D87" s="47" t="s">
        <v>190</v>
      </c>
      <c r="E87" s="47" t="s">
        <v>77</v>
      </c>
      <c r="F87" s="16">
        <v>22000</v>
      </c>
      <c r="G87" s="17">
        <v>0</v>
      </c>
      <c r="H87" s="16">
        <v>22000</v>
      </c>
      <c r="I87" s="16">
        <f t="shared" si="20"/>
        <v>631.4</v>
      </c>
      <c r="J87" s="17">
        <v>0</v>
      </c>
      <c r="K87" s="16">
        <f t="shared" si="21"/>
        <v>668.8</v>
      </c>
      <c r="L87" s="17">
        <v>25</v>
      </c>
      <c r="M87" s="16">
        <f t="shared" si="24"/>
        <v>1325.1999999999998</v>
      </c>
      <c r="N87" s="18">
        <f t="shared" si="23"/>
        <v>20674.8</v>
      </c>
    </row>
    <row r="88" spans="1:14" s="15" customFormat="1" ht="36" customHeight="1" x14ac:dyDescent="0.2">
      <c r="A88" s="89">
        <f t="shared" si="25"/>
        <v>76</v>
      </c>
      <c r="B88" s="47" t="s">
        <v>100</v>
      </c>
      <c r="C88" s="47" t="s">
        <v>76</v>
      </c>
      <c r="D88" s="47" t="s">
        <v>21</v>
      </c>
      <c r="E88" s="47" t="s">
        <v>79</v>
      </c>
      <c r="F88" s="16">
        <v>16500</v>
      </c>
      <c r="G88" s="17">
        <v>0</v>
      </c>
      <c r="H88" s="16">
        <v>16500</v>
      </c>
      <c r="I88" s="16">
        <f t="shared" si="20"/>
        <v>473.55</v>
      </c>
      <c r="J88" s="17">
        <v>0</v>
      </c>
      <c r="K88" s="16">
        <f t="shared" si="21"/>
        <v>501.6</v>
      </c>
      <c r="L88" s="17">
        <v>25</v>
      </c>
      <c r="M88" s="16">
        <f t="shared" si="24"/>
        <v>1000.1500000000001</v>
      </c>
      <c r="N88" s="18">
        <f t="shared" si="23"/>
        <v>15499.85</v>
      </c>
    </row>
    <row r="89" spans="1:14" s="15" customFormat="1" ht="30" customHeight="1" x14ac:dyDescent="0.2">
      <c r="A89" s="89">
        <f t="shared" si="25"/>
        <v>77</v>
      </c>
      <c r="B89" s="47" t="s">
        <v>102</v>
      </c>
      <c r="C89" s="47" t="s">
        <v>76</v>
      </c>
      <c r="D89" s="47" t="s">
        <v>103</v>
      </c>
      <c r="E89" s="47" t="s">
        <v>79</v>
      </c>
      <c r="F89" s="16">
        <v>22000</v>
      </c>
      <c r="G89" s="17">
        <v>0</v>
      </c>
      <c r="H89" s="16">
        <v>22000</v>
      </c>
      <c r="I89" s="16">
        <f t="shared" si="20"/>
        <v>631.4</v>
      </c>
      <c r="J89" s="17">
        <v>0</v>
      </c>
      <c r="K89" s="16">
        <f t="shared" si="21"/>
        <v>668.8</v>
      </c>
      <c r="L89" s="17">
        <v>25</v>
      </c>
      <c r="M89" s="16">
        <f t="shared" si="24"/>
        <v>1325.1999999999998</v>
      </c>
      <c r="N89" s="18">
        <f t="shared" si="23"/>
        <v>20674.8</v>
      </c>
    </row>
    <row r="90" spans="1:14" s="15" customFormat="1" ht="30" customHeight="1" x14ac:dyDescent="0.2">
      <c r="A90" s="89">
        <f t="shared" si="25"/>
        <v>78</v>
      </c>
      <c r="B90" s="47" t="s">
        <v>165</v>
      </c>
      <c r="C90" s="47" t="s">
        <v>76</v>
      </c>
      <c r="D90" s="47" t="s">
        <v>21</v>
      </c>
      <c r="E90" s="47" t="s">
        <v>79</v>
      </c>
      <c r="F90" s="16">
        <v>16500</v>
      </c>
      <c r="G90" s="17">
        <v>0</v>
      </c>
      <c r="H90" s="16">
        <v>16500</v>
      </c>
      <c r="I90" s="16">
        <f t="shared" si="20"/>
        <v>473.55</v>
      </c>
      <c r="J90" s="17">
        <v>0</v>
      </c>
      <c r="K90" s="16">
        <f t="shared" si="21"/>
        <v>501.6</v>
      </c>
      <c r="L90" s="17">
        <v>25</v>
      </c>
      <c r="M90" s="16">
        <f t="shared" si="24"/>
        <v>1000.1500000000001</v>
      </c>
      <c r="N90" s="18">
        <f t="shared" si="23"/>
        <v>15499.85</v>
      </c>
    </row>
    <row r="91" spans="1:14" s="15" customFormat="1" ht="36" customHeight="1" x14ac:dyDescent="0.2">
      <c r="A91" s="89">
        <f t="shared" si="25"/>
        <v>79</v>
      </c>
      <c r="B91" s="47" t="s">
        <v>166</v>
      </c>
      <c r="C91" s="47" t="s">
        <v>76</v>
      </c>
      <c r="D91" s="47" t="s">
        <v>21</v>
      </c>
      <c r="E91" s="47" t="s">
        <v>79</v>
      </c>
      <c r="F91" s="16">
        <v>16500</v>
      </c>
      <c r="G91" s="17">
        <v>0</v>
      </c>
      <c r="H91" s="16">
        <v>16500</v>
      </c>
      <c r="I91" s="16">
        <f t="shared" si="20"/>
        <v>473.55</v>
      </c>
      <c r="J91" s="17">
        <v>0</v>
      </c>
      <c r="K91" s="16">
        <f t="shared" si="21"/>
        <v>501.6</v>
      </c>
      <c r="L91" s="17">
        <v>25</v>
      </c>
      <c r="M91" s="16">
        <f t="shared" ref="M91" si="27">I91+J91+K91+L91</f>
        <v>1000.1500000000001</v>
      </c>
      <c r="N91" s="18">
        <f t="shared" si="23"/>
        <v>15499.85</v>
      </c>
    </row>
    <row r="92" spans="1:14" s="15" customFormat="1" ht="36" customHeight="1" x14ac:dyDescent="0.2">
      <c r="A92" s="89">
        <f t="shared" si="25"/>
        <v>80</v>
      </c>
      <c r="B92" s="47" t="s">
        <v>169</v>
      </c>
      <c r="C92" s="47" t="s">
        <v>76</v>
      </c>
      <c r="D92" s="47" t="s">
        <v>21</v>
      </c>
      <c r="E92" s="47" t="s">
        <v>79</v>
      </c>
      <c r="F92" s="16">
        <v>16500</v>
      </c>
      <c r="G92" s="17">
        <v>0</v>
      </c>
      <c r="H92" s="16">
        <v>16500</v>
      </c>
      <c r="I92" s="16">
        <f t="shared" si="20"/>
        <v>473.55</v>
      </c>
      <c r="J92" s="17">
        <v>0</v>
      </c>
      <c r="K92" s="16">
        <f t="shared" si="21"/>
        <v>501.6</v>
      </c>
      <c r="L92" s="17">
        <v>25</v>
      </c>
      <c r="M92" s="16">
        <f t="shared" ref="M92" si="28">I92+J92+K92+L92</f>
        <v>1000.1500000000001</v>
      </c>
      <c r="N92" s="18">
        <f t="shared" si="23"/>
        <v>15499.85</v>
      </c>
    </row>
    <row r="93" spans="1:14" s="15" customFormat="1" ht="36" customHeight="1" x14ac:dyDescent="0.2">
      <c r="A93" s="89">
        <f t="shared" si="25"/>
        <v>81</v>
      </c>
      <c r="B93" s="47" t="s">
        <v>171</v>
      </c>
      <c r="C93" s="47" t="s">
        <v>76</v>
      </c>
      <c r="D93" s="47" t="s">
        <v>172</v>
      </c>
      <c r="E93" s="47" t="s">
        <v>79</v>
      </c>
      <c r="F93" s="16">
        <v>20000</v>
      </c>
      <c r="G93" s="17">
        <v>0</v>
      </c>
      <c r="H93" s="16">
        <v>20000</v>
      </c>
      <c r="I93" s="16">
        <f t="shared" si="20"/>
        <v>574</v>
      </c>
      <c r="J93" s="17">
        <v>0</v>
      </c>
      <c r="K93" s="16">
        <f t="shared" si="21"/>
        <v>608</v>
      </c>
      <c r="L93" s="17">
        <v>25</v>
      </c>
      <c r="M93" s="16">
        <f t="shared" ref="M93" si="29">I93+J93+K93+L93</f>
        <v>1207</v>
      </c>
      <c r="N93" s="18">
        <f t="shared" si="23"/>
        <v>18793</v>
      </c>
    </row>
    <row r="94" spans="1:14" s="15" customFormat="1" ht="36" customHeight="1" x14ac:dyDescent="0.2">
      <c r="A94" s="89">
        <f t="shared" si="25"/>
        <v>82</v>
      </c>
      <c r="B94" s="47" t="s">
        <v>174</v>
      </c>
      <c r="C94" s="47" t="s">
        <v>76</v>
      </c>
      <c r="D94" s="47" t="s">
        <v>175</v>
      </c>
      <c r="E94" s="47" t="s">
        <v>79</v>
      </c>
      <c r="F94" s="16">
        <v>15000</v>
      </c>
      <c r="G94" s="17">
        <v>0</v>
      </c>
      <c r="H94" s="16">
        <v>15000</v>
      </c>
      <c r="I94" s="16">
        <f t="shared" si="20"/>
        <v>430.5</v>
      </c>
      <c r="J94" s="17">
        <v>0</v>
      </c>
      <c r="K94" s="16">
        <f t="shared" si="21"/>
        <v>456</v>
      </c>
      <c r="L94" s="17">
        <v>25</v>
      </c>
      <c r="M94" s="16">
        <f t="shared" ref="M94" si="30">I94+J94+K94+L94</f>
        <v>911.5</v>
      </c>
      <c r="N94" s="18">
        <f t="shared" si="23"/>
        <v>14088.5</v>
      </c>
    </row>
    <row r="95" spans="1:14" s="15" customFormat="1" ht="36" customHeight="1" x14ac:dyDescent="0.2">
      <c r="A95" s="89">
        <f t="shared" si="25"/>
        <v>83</v>
      </c>
      <c r="B95" s="47" t="s">
        <v>104</v>
      </c>
      <c r="C95" s="47" t="s">
        <v>76</v>
      </c>
      <c r="D95" s="47" t="s">
        <v>52</v>
      </c>
      <c r="E95" s="47" t="s">
        <v>77</v>
      </c>
      <c r="F95" s="16">
        <v>35000</v>
      </c>
      <c r="G95" s="17">
        <v>0</v>
      </c>
      <c r="H95" s="16">
        <v>35000</v>
      </c>
      <c r="I95" s="16">
        <f t="shared" si="20"/>
        <v>1004.5</v>
      </c>
      <c r="J95" s="16">
        <v>0</v>
      </c>
      <c r="K95" s="16">
        <f t="shared" si="21"/>
        <v>1064</v>
      </c>
      <c r="L95" s="17">
        <v>25</v>
      </c>
      <c r="M95" s="16">
        <f t="shared" si="24"/>
        <v>2093.5</v>
      </c>
      <c r="N95" s="18">
        <f t="shared" si="23"/>
        <v>32906.5</v>
      </c>
    </row>
    <row r="96" spans="1:14" s="15" customFormat="1" ht="36" customHeight="1" x14ac:dyDescent="0.2">
      <c r="A96" s="89">
        <f t="shared" si="25"/>
        <v>84</v>
      </c>
      <c r="B96" s="47" t="s">
        <v>168</v>
      </c>
      <c r="C96" s="47" t="s">
        <v>76</v>
      </c>
      <c r="D96" s="47" t="s">
        <v>52</v>
      </c>
      <c r="E96" s="47" t="s">
        <v>77</v>
      </c>
      <c r="F96" s="16">
        <v>16500</v>
      </c>
      <c r="G96" s="17">
        <v>0</v>
      </c>
      <c r="H96" s="16">
        <v>16500</v>
      </c>
      <c r="I96" s="16">
        <f t="shared" si="20"/>
        <v>473.55</v>
      </c>
      <c r="J96" s="16">
        <v>0</v>
      </c>
      <c r="K96" s="16">
        <f t="shared" si="21"/>
        <v>501.6</v>
      </c>
      <c r="L96" s="17">
        <v>25</v>
      </c>
      <c r="M96" s="16">
        <f t="shared" ref="M96:M97" si="31">I96+J96+K96+L96</f>
        <v>1000.1500000000001</v>
      </c>
      <c r="N96" s="18">
        <f t="shared" si="23"/>
        <v>15499.85</v>
      </c>
    </row>
    <row r="97" spans="1:14" s="15" customFormat="1" ht="36" customHeight="1" x14ac:dyDescent="0.2">
      <c r="A97" s="89">
        <f t="shared" si="25"/>
        <v>85</v>
      </c>
      <c r="B97" s="47" t="s">
        <v>195</v>
      </c>
      <c r="C97" s="47" t="s">
        <v>76</v>
      </c>
      <c r="D97" s="47" t="s">
        <v>21</v>
      </c>
      <c r="E97" s="47" t="s">
        <v>79</v>
      </c>
      <c r="F97" s="16">
        <v>16500</v>
      </c>
      <c r="G97" s="17">
        <v>0</v>
      </c>
      <c r="H97" s="16">
        <v>16500</v>
      </c>
      <c r="I97" s="16">
        <f t="shared" si="20"/>
        <v>473.55</v>
      </c>
      <c r="J97" s="17">
        <v>0</v>
      </c>
      <c r="K97" s="16">
        <f t="shared" si="21"/>
        <v>501.6</v>
      </c>
      <c r="L97" s="17">
        <v>25</v>
      </c>
      <c r="M97" s="16">
        <f t="shared" si="31"/>
        <v>1000.1500000000001</v>
      </c>
      <c r="N97" s="18">
        <f t="shared" si="23"/>
        <v>15499.85</v>
      </c>
    </row>
    <row r="98" spans="1:14" s="15" customFormat="1" ht="36" customHeight="1" x14ac:dyDescent="0.2">
      <c r="A98" s="89">
        <f t="shared" si="25"/>
        <v>86</v>
      </c>
      <c r="B98" s="47" t="s">
        <v>37</v>
      </c>
      <c r="C98" s="47" t="s">
        <v>85</v>
      </c>
      <c r="D98" s="47" t="s">
        <v>16</v>
      </c>
      <c r="E98" s="47" t="s">
        <v>77</v>
      </c>
      <c r="F98" s="16">
        <v>35000</v>
      </c>
      <c r="G98" s="17">
        <v>0</v>
      </c>
      <c r="H98" s="16">
        <v>35000</v>
      </c>
      <c r="I98" s="16">
        <f t="shared" si="20"/>
        <v>1004.5</v>
      </c>
      <c r="J98" s="16">
        <v>0</v>
      </c>
      <c r="K98" s="16">
        <f t="shared" si="21"/>
        <v>1064</v>
      </c>
      <c r="L98" s="17">
        <v>25</v>
      </c>
      <c r="M98" s="16">
        <f t="shared" si="24"/>
        <v>2093.5</v>
      </c>
      <c r="N98" s="18">
        <f t="shared" si="23"/>
        <v>32906.5</v>
      </c>
    </row>
    <row r="99" spans="1:14" s="15" customFormat="1" ht="36" customHeight="1" x14ac:dyDescent="0.2">
      <c r="A99" s="89">
        <f t="shared" si="25"/>
        <v>87</v>
      </c>
      <c r="B99" s="47" t="s">
        <v>40</v>
      </c>
      <c r="C99" s="47" t="s">
        <v>85</v>
      </c>
      <c r="D99" s="47" t="s">
        <v>95</v>
      </c>
      <c r="E99" s="47" t="s">
        <v>77</v>
      </c>
      <c r="F99" s="16">
        <v>70000</v>
      </c>
      <c r="G99" s="17">
        <v>0</v>
      </c>
      <c r="H99" s="16">
        <v>70000</v>
      </c>
      <c r="I99" s="16">
        <f t="shared" si="20"/>
        <v>2009</v>
      </c>
      <c r="J99" s="16">
        <v>5368.48</v>
      </c>
      <c r="K99" s="16">
        <f t="shared" si="21"/>
        <v>2128</v>
      </c>
      <c r="L99" s="17">
        <v>25</v>
      </c>
      <c r="M99" s="16">
        <f t="shared" si="24"/>
        <v>9530.48</v>
      </c>
      <c r="N99" s="18">
        <f t="shared" si="23"/>
        <v>60469.520000000004</v>
      </c>
    </row>
    <row r="100" spans="1:14" s="15" customFormat="1" ht="36" customHeight="1" x14ac:dyDescent="0.2">
      <c r="A100" s="89">
        <f t="shared" si="25"/>
        <v>88</v>
      </c>
      <c r="B100" s="47" t="s">
        <v>262</v>
      </c>
      <c r="C100" s="47" t="s">
        <v>85</v>
      </c>
      <c r="D100" s="47" t="s">
        <v>16</v>
      </c>
      <c r="E100" s="47" t="s">
        <v>77</v>
      </c>
      <c r="F100" s="16">
        <v>35000</v>
      </c>
      <c r="G100" s="17">
        <v>0</v>
      </c>
      <c r="H100" s="16">
        <v>35000</v>
      </c>
      <c r="I100" s="16">
        <f t="shared" si="20"/>
        <v>1004.5</v>
      </c>
      <c r="J100" s="16">
        <v>0</v>
      </c>
      <c r="K100" s="16">
        <f t="shared" si="21"/>
        <v>1064</v>
      </c>
      <c r="L100" s="17">
        <v>25</v>
      </c>
      <c r="M100" s="16">
        <f t="shared" ref="M100" si="32">I100+J100+K100+L100</f>
        <v>2093.5</v>
      </c>
      <c r="N100" s="18">
        <f t="shared" si="23"/>
        <v>32906.5</v>
      </c>
    </row>
    <row r="101" spans="1:14" s="15" customFormat="1" ht="36" customHeight="1" x14ac:dyDescent="0.2">
      <c r="A101" s="89">
        <f t="shared" si="25"/>
        <v>89</v>
      </c>
      <c r="B101" s="47" t="s">
        <v>123</v>
      </c>
      <c r="C101" s="47" t="s">
        <v>85</v>
      </c>
      <c r="D101" s="47" t="s">
        <v>179</v>
      </c>
      <c r="E101" s="47" t="s">
        <v>77</v>
      </c>
      <c r="F101" s="16">
        <v>10000</v>
      </c>
      <c r="G101" s="17">
        <v>0</v>
      </c>
      <c r="H101" s="16">
        <v>10000</v>
      </c>
      <c r="I101" s="16">
        <f t="shared" si="20"/>
        <v>287</v>
      </c>
      <c r="J101" s="16">
        <v>0</v>
      </c>
      <c r="K101" s="16">
        <f t="shared" si="21"/>
        <v>304</v>
      </c>
      <c r="L101" s="17">
        <v>1215.1199999999999</v>
      </c>
      <c r="M101" s="16">
        <f t="shared" ref="M101" si="33">I101+J101+K101+L101</f>
        <v>1806.12</v>
      </c>
      <c r="N101" s="18">
        <f t="shared" si="23"/>
        <v>8193.880000000001</v>
      </c>
    </row>
    <row r="102" spans="1:14" s="15" customFormat="1" ht="36" customHeight="1" x14ac:dyDescent="0.2">
      <c r="A102" s="89">
        <f t="shared" si="25"/>
        <v>90</v>
      </c>
      <c r="B102" s="47" t="s">
        <v>42</v>
      </c>
      <c r="C102" s="47" t="s">
        <v>85</v>
      </c>
      <c r="D102" s="47" t="s">
        <v>43</v>
      </c>
      <c r="E102" s="47" t="s">
        <v>74</v>
      </c>
      <c r="F102" s="16">
        <v>60000</v>
      </c>
      <c r="G102" s="17">
        <v>0</v>
      </c>
      <c r="H102" s="16">
        <v>60000</v>
      </c>
      <c r="I102" s="16">
        <f t="shared" si="20"/>
        <v>1722</v>
      </c>
      <c r="J102" s="16">
        <v>3010.63</v>
      </c>
      <c r="K102" s="16">
        <f t="shared" si="21"/>
        <v>1824</v>
      </c>
      <c r="L102" s="16">
        <v>2405.2399999999998</v>
      </c>
      <c r="M102" s="16">
        <f t="shared" si="24"/>
        <v>8961.869999999999</v>
      </c>
      <c r="N102" s="18">
        <f t="shared" si="23"/>
        <v>51038.130000000005</v>
      </c>
    </row>
    <row r="103" spans="1:14" s="15" customFormat="1" ht="36" customHeight="1" x14ac:dyDescent="0.2">
      <c r="A103" s="89">
        <f t="shared" si="25"/>
        <v>91</v>
      </c>
      <c r="B103" s="47" t="s">
        <v>154</v>
      </c>
      <c r="C103" s="47" t="s">
        <v>85</v>
      </c>
      <c r="D103" s="47" t="s">
        <v>46</v>
      </c>
      <c r="E103" s="47" t="s">
        <v>74</v>
      </c>
      <c r="F103" s="16">
        <v>125000</v>
      </c>
      <c r="G103" s="17">
        <v>0</v>
      </c>
      <c r="H103" s="16">
        <v>125000</v>
      </c>
      <c r="I103" s="16">
        <f t="shared" si="20"/>
        <v>3587.5</v>
      </c>
      <c r="J103" s="16">
        <v>17985.990000000002</v>
      </c>
      <c r="K103" s="16">
        <f t="shared" si="21"/>
        <v>3800</v>
      </c>
      <c r="L103" s="17">
        <v>25</v>
      </c>
      <c r="M103" s="16">
        <f t="shared" si="24"/>
        <v>25398.49</v>
      </c>
      <c r="N103" s="18">
        <f t="shared" si="23"/>
        <v>99601.51</v>
      </c>
    </row>
    <row r="104" spans="1:14" s="15" customFormat="1" ht="36" customHeight="1" x14ac:dyDescent="0.2">
      <c r="A104" s="89">
        <f t="shared" si="25"/>
        <v>92</v>
      </c>
      <c r="B104" s="47" t="s">
        <v>45</v>
      </c>
      <c r="C104" s="47" t="s">
        <v>85</v>
      </c>
      <c r="D104" s="47" t="s">
        <v>46</v>
      </c>
      <c r="E104" s="47" t="s">
        <v>77</v>
      </c>
      <c r="F104" s="16">
        <v>60000</v>
      </c>
      <c r="G104" s="17">
        <v>0</v>
      </c>
      <c r="H104" s="16">
        <v>60000</v>
      </c>
      <c r="I104" s="16">
        <f t="shared" si="20"/>
        <v>1722</v>
      </c>
      <c r="J104" s="16">
        <v>3486.68</v>
      </c>
      <c r="K104" s="16">
        <f t="shared" si="21"/>
        <v>1824</v>
      </c>
      <c r="L104" s="17">
        <v>25</v>
      </c>
      <c r="M104" s="16">
        <f t="shared" si="24"/>
        <v>7057.68</v>
      </c>
      <c r="N104" s="18">
        <f t="shared" si="23"/>
        <v>52942.32</v>
      </c>
    </row>
    <row r="105" spans="1:14" s="15" customFormat="1" ht="36" customHeight="1" x14ac:dyDescent="0.2">
      <c r="A105" s="89">
        <f t="shared" si="25"/>
        <v>93</v>
      </c>
      <c r="B105" s="47" t="s">
        <v>200</v>
      </c>
      <c r="C105" s="47" t="s">
        <v>85</v>
      </c>
      <c r="D105" s="47" t="s">
        <v>46</v>
      </c>
      <c r="E105" s="47" t="s">
        <v>74</v>
      </c>
      <c r="F105" s="16">
        <v>50000</v>
      </c>
      <c r="G105" s="17">
        <v>0</v>
      </c>
      <c r="H105" s="16">
        <v>50000</v>
      </c>
      <c r="I105" s="16">
        <f t="shared" si="20"/>
        <v>1435</v>
      </c>
      <c r="J105" s="16">
        <v>1854</v>
      </c>
      <c r="K105" s="16">
        <f t="shared" si="21"/>
        <v>1520</v>
      </c>
      <c r="L105" s="16">
        <v>1399.76</v>
      </c>
      <c r="M105" s="16">
        <f t="shared" si="24"/>
        <v>6208.76</v>
      </c>
      <c r="N105" s="18">
        <f t="shared" si="23"/>
        <v>43791.24</v>
      </c>
    </row>
    <row r="106" spans="1:14" s="15" customFormat="1" ht="36" customHeight="1" x14ac:dyDescent="0.2">
      <c r="A106" s="89">
        <f t="shared" si="25"/>
        <v>94</v>
      </c>
      <c r="B106" s="47" t="s">
        <v>224</v>
      </c>
      <c r="C106" s="47" t="s">
        <v>80</v>
      </c>
      <c r="D106" s="47" t="s">
        <v>226</v>
      </c>
      <c r="E106" s="47" t="s">
        <v>96</v>
      </c>
      <c r="F106" s="16">
        <v>60000</v>
      </c>
      <c r="G106" s="17">
        <v>0</v>
      </c>
      <c r="H106" s="16">
        <v>60000</v>
      </c>
      <c r="I106" s="16">
        <f>F106*0.0287</f>
        <v>1722</v>
      </c>
      <c r="J106" s="16">
        <v>3486.68</v>
      </c>
      <c r="K106" s="16">
        <f>F106*0.0304</f>
        <v>1824</v>
      </c>
      <c r="L106" s="16">
        <v>25</v>
      </c>
      <c r="M106" s="16">
        <f>I106+J106+K106+L106</f>
        <v>7057.68</v>
      </c>
      <c r="N106" s="18">
        <f>H106-M106</f>
        <v>52942.32</v>
      </c>
    </row>
    <row r="107" spans="1:14" s="15" customFormat="1" ht="36" customHeight="1" x14ac:dyDescent="0.2">
      <c r="A107" s="89">
        <f t="shared" si="25"/>
        <v>95</v>
      </c>
      <c r="B107" s="47" t="s">
        <v>12</v>
      </c>
      <c r="C107" s="47" t="s">
        <v>80</v>
      </c>
      <c r="D107" s="47" t="s">
        <v>160</v>
      </c>
      <c r="E107" s="47" t="s">
        <v>77</v>
      </c>
      <c r="F107" s="16">
        <v>45000</v>
      </c>
      <c r="G107" s="17">
        <v>0</v>
      </c>
      <c r="H107" s="16">
        <v>45000</v>
      </c>
      <c r="I107" s="16">
        <f t="shared" si="20"/>
        <v>1291.5</v>
      </c>
      <c r="J107" s="16">
        <v>1148.33</v>
      </c>
      <c r="K107" s="16">
        <f t="shared" si="21"/>
        <v>1368</v>
      </c>
      <c r="L107" s="17">
        <v>25</v>
      </c>
      <c r="M107" s="16">
        <f t="shared" si="24"/>
        <v>3832.83</v>
      </c>
      <c r="N107" s="18">
        <f t="shared" si="23"/>
        <v>41167.17</v>
      </c>
    </row>
    <row r="108" spans="1:14" s="15" customFormat="1" ht="36" customHeight="1" x14ac:dyDescent="0.2">
      <c r="A108" s="89">
        <f t="shared" si="25"/>
        <v>96</v>
      </c>
      <c r="B108" s="47" t="s">
        <v>17</v>
      </c>
      <c r="C108" s="47" t="s">
        <v>80</v>
      </c>
      <c r="D108" s="47" t="s">
        <v>170</v>
      </c>
      <c r="E108" s="47" t="s">
        <v>77</v>
      </c>
      <c r="F108" s="16">
        <v>18000</v>
      </c>
      <c r="G108" s="17">
        <v>0</v>
      </c>
      <c r="H108" s="16">
        <v>18000</v>
      </c>
      <c r="I108" s="16">
        <f t="shared" si="20"/>
        <v>516.6</v>
      </c>
      <c r="J108" s="16">
        <v>0</v>
      </c>
      <c r="K108" s="16">
        <f t="shared" si="21"/>
        <v>547.20000000000005</v>
      </c>
      <c r="L108" s="17">
        <v>25</v>
      </c>
      <c r="M108" s="16">
        <f t="shared" si="24"/>
        <v>1088.8000000000002</v>
      </c>
      <c r="N108" s="18">
        <f t="shared" si="23"/>
        <v>16911.2</v>
      </c>
    </row>
    <row r="109" spans="1:14" s="15" customFormat="1" ht="36" customHeight="1" x14ac:dyDescent="0.2">
      <c r="A109" s="89">
        <f t="shared" si="25"/>
        <v>97</v>
      </c>
      <c r="B109" s="47" t="s">
        <v>151</v>
      </c>
      <c r="C109" s="47" t="s">
        <v>80</v>
      </c>
      <c r="D109" s="47" t="s">
        <v>160</v>
      </c>
      <c r="E109" s="47" t="s">
        <v>74</v>
      </c>
      <c r="F109" s="16">
        <v>45000</v>
      </c>
      <c r="G109" s="17">
        <v>0</v>
      </c>
      <c r="H109" s="16">
        <v>45000</v>
      </c>
      <c r="I109" s="16">
        <f t="shared" si="20"/>
        <v>1291.5</v>
      </c>
      <c r="J109" s="16">
        <v>969.81</v>
      </c>
      <c r="K109" s="16">
        <f t="shared" si="21"/>
        <v>1368</v>
      </c>
      <c r="L109" s="16">
        <v>1215.1199999999999</v>
      </c>
      <c r="M109" s="16">
        <f t="shared" si="24"/>
        <v>4844.43</v>
      </c>
      <c r="N109" s="18">
        <f t="shared" si="23"/>
        <v>40155.57</v>
      </c>
    </row>
    <row r="110" spans="1:14" s="15" customFormat="1" ht="36" customHeight="1" x14ac:dyDescent="0.2">
      <c r="A110" s="89">
        <f t="shared" si="25"/>
        <v>98</v>
      </c>
      <c r="B110" s="47" t="s">
        <v>24</v>
      </c>
      <c r="C110" s="47" t="s">
        <v>80</v>
      </c>
      <c r="D110" s="47" t="s">
        <v>118</v>
      </c>
      <c r="E110" s="47" t="s">
        <v>74</v>
      </c>
      <c r="F110" s="16">
        <v>60000</v>
      </c>
      <c r="G110" s="17">
        <v>0</v>
      </c>
      <c r="H110" s="16">
        <v>60000</v>
      </c>
      <c r="I110" s="16">
        <f t="shared" si="20"/>
        <v>1722</v>
      </c>
      <c r="J110" s="16">
        <v>3486.68</v>
      </c>
      <c r="K110" s="16">
        <f t="shared" si="21"/>
        <v>1824</v>
      </c>
      <c r="L110" s="16">
        <v>3281.76</v>
      </c>
      <c r="M110" s="16">
        <f t="shared" si="24"/>
        <v>10314.44</v>
      </c>
      <c r="N110" s="18">
        <f t="shared" si="23"/>
        <v>49685.56</v>
      </c>
    </row>
    <row r="111" spans="1:14" s="15" customFormat="1" ht="36" customHeight="1" x14ac:dyDescent="0.2">
      <c r="A111" s="89">
        <f t="shared" si="25"/>
        <v>99</v>
      </c>
      <c r="B111" s="47" t="s">
        <v>121</v>
      </c>
      <c r="C111" s="47" t="s">
        <v>80</v>
      </c>
      <c r="D111" s="47" t="s">
        <v>122</v>
      </c>
      <c r="E111" s="47" t="s">
        <v>77</v>
      </c>
      <c r="F111" s="16">
        <v>55000</v>
      </c>
      <c r="G111" s="17">
        <v>0</v>
      </c>
      <c r="H111" s="16">
        <v>55000</v>
      </c>
      <c r="I111" s="16">
        <f t="shared" si="20"/>
        <v>1578.5</v>
      </c>
      <c r="J111" s="16">
        <v>2559.6799999999998</v>
      </c>
      <c r="K111" s="16">
        <f t="shared" si="21"/>
        <v>1672</v>
      </c>
      <c r="L111" s="17">
        <v>25</v>
      </c>
      <c r="M111" s="16">
        <f t="shared" ref="M111" si="34">I111+J111+K111+L111</f>
        <v>5835.18</v>
      </c>
      <c r="N111" s="18">
        <f t="shared" si="23"/>
        <v>49164.82</v>
      </c>
    </row>
    <row r="112" spans="1:14" s="15" customFormat="1" ht="36" customHeight="1" x14ac:dyDescent="0.2">
      <c r="A112" s="89">
        <f t="shared" si="25"/>
        <v>100</v>
      </c>
      <c r="B112" s="47" t="s">
        <v>176</v>
      </c>
      <c r="C112" s="47" t="s">
        <v>80</v>
      </c>
      <c r="D112" s="47" t="s">
        <v>177</v>
      </c>
      <c r="E112" s="47" t="s">
        <v>77</v>
      </c>
      <c r="F112" s="16">
        <v>35000</v>
      </c>
      <c r="G112" s="17">
        <v>0</v>
      </c>
      <c r="H112" s="16">
        <v>35000</v>
      </c>
      <c r="I112" s="16">
        <f t="shared" si="20"/>
        <v>1004.5</v>
      </c>
      <c r="J112" s="17">
        <v>0</v>
      </c>
      <c r="K112" s="16">
        <f t="shared" si="21"/>
        <v>1064</v>
      </c>
      <c r="L112" s="17">
        <v>25</v>
      </c>
      <c r="M112" s="16">
        <f t="shared" ref="M112" si="35">I112+J112+K112+L112</f>
        <v>2093.5</v>
      </c>
      <c r="N112" s="18">
        <f t="shared" si="23"/>
        <v>32906.5</v>
      </c>
    </row>
    <row r="113" spans="1:14" s="15" customFormat="1" ht="36" customHeight="1" x14ac:dyDescent="0.2">
      <c r="A113" s="89">
        <f t="shared" si="25"/>
        <v>101</v>
      </c>
      <c r="B113" s="47" t="s">
        <v>197</v>
      </c>
      <c r="C113" s="47" t="s">
        <v>80</v>
      </c>
      <c r="D113" s="47" t="s">
        <v>16</v>
      </c>
      <c r="E113" s="47" t="s">
        <v>77</v>
      </c>
      <c r="F113" s="16">
        <v>35000</v>
      </c>
      <c r="G113" s="17">
        <v>0</v>
      </c>
      <c r="H113" s="16">
        <v>35000</v>
      </c>
      <c r="I113" s="16">
        <f t="shared" si="20"/>
        <v>1004.5</v>
      </c>
      <c r="J113" s="16">
        <v>0</v>
      </c>
      <c r="K113" s="16">
        <f t="shared" si="21"/>
        <v>1064</v>
      </c>
      <c r="L113" s="16">
        <v>25</v>
      </c>
      <c r="M113" s="16">
        <f t="shared" ref="M113:M114" si="36">I113+J113+K113+L113</f>
        <v>2093.5</v>
      </c>
      <c r="N113" s="18">
        <f t="shared" si="23"/>
        <v>32906.5</v>
      </c>
    </row>
    <row r="114" spans="1:14" s="15" customFormat="1" ht="36" customHeight="1" x14ac:dyDescent="0.2">
      <c r="A114" s="89">
        <f t="shared" si="25"/>
        <v>102</v>
      </c>
      <c r="B114" s="47" t="s">
        <v>198</v>
      </c>
      <c r="C114" s="47" t="s">
        <v>80</v>
      </c>
      <c r="D114" s="47" t="s">
        <v>16</v>
      </c>
      <c r="E114" s="47" t="s">
        <v>77</v>
      </c>
      <c r="F114" s="16">
        <v>35000</v>
      </c>
      <c r="G114" s="17">
        <v>0</v>
      </c>
      <c r="H114" s="16">
        <v>35000</v>
      </c>
      <c r="I114" s="16">
        <f t="shared" si="20"/>
        <v>1004.5</v>
      </c>
      <c r="J114" s="16">
        <v>0</v>
      </c>
      <c r="K114" s="16">
        <f t="shared" si="21"/>
        <v>1064</v>
      </c>
      <c r="L114" s="16">
        <v>25</v>
      </c>
      <c r="M114" s="16">
        <f t="shared" si="36"/>
        <v>2093.5</v>
      </c>
      <c r="N114" s="18">
        <f t="shared" si="23"/>
        <v>32906.5</v>
      </c>
    </row>
    <row r="115" spans="1:14" s="15" customFormat="1" ht="36" customHeight="1" x14ac:dyDescent="0.2">
      <c r="A115" s="89">
        <f t="shared" si="25"/>
        <v>103</v>
      </c>
      <c r="B115" s="47" t="s">
        <v>9</v>
      </c>
      <c r="C115" s="47" t="s">
        <v>75</v>
      </c>
      <c r="D115" s="47" t="s">
        <v>191</v>
      </c>
      <c r="E115" s="47" t="s">
        <v>74</v>
      </c>
      <c r="F115" s="16">
        <v>45000</v>
      </c>
      <c r="G115" s="17">
        <v>0</v>
      </c>
      <c r="H115" s="16">
        <v>45000</v>
      </c>
      <c r="I115" s="16">
        <f t="shared" si="20"/>
        <v>1291.5</v>
      </c>
      <c r="J115" s="16">
        <v>1148.33</v>
      </c>
      <c r="K115" s="16">
        <f t="shared" si="21"/>
        <v>1368</v>
      </c>
      <c r="L115" s="17">
        <v>25</v>
      </c>
      <c r="M115" s="16">
        <f t="shared" si="24"/>
        <v>3832.83</v>
      </c>
      <c r="N115" s="18">
        <f t="shared" si="23"/>
        <v>41167.17</v>
      </c>
    </row>
    <row r="116" spans="1:14" s="15" customFormat="1" ht="36" customHeight="1" x14ac:dyDescent="0.2">
      <c r="A116" s="89">
        <f t="shared" si="25"/>
        <v>104</v>
      </c>
      <c r="B116" s="47" t="s">
        <v>90</v>
      </c>
      <c r="C116" s="47" t="s">
        <v>75</v>
      </c>
      <c r="D116" s="47" t="s">
        <v>191</v>
      </c>
      <c r="E116" s="47" t="s">
        <v>77</v>
      </c>
      <c r="F116" s="16">
        <v>45000</v>
      </c>
      <c r="G116" s="17">
        <v>0</v>
      </c>
      <c r="H116" s="16">
        <v>45000</v>
      </c>
      <c r="I116" s="16">
        <f t="shared" si="20"/>
        <v>1291.5</v>
      </c>
      <c r="J116" s="16">
        <v>969.81</v>
      </c>
      <c r="K116" s="16">
        <f t="shared" si="21"/>
        <v>1368</v>
      </c>
      <c r="L116" s="16">
        <v>1215.1199999999999</v>
      </c>
      <c r="M116" s="16">
        <f t="shared" si="24"/>
        <v>4844.43</v>
      </c>
      <c r="N116" s="18">
        <f t="shared" si="23"/>
        <v>40155.57</v>
      </c>
    </row>
    <row r="117" spans="1:14" s="15" customFormat="1" ht="36" customHeight="1" x14ac:dyDescent="0.2">
      <c r="A117" s="89">
        <f t="shared" si="25"/>
        <v>105</v>
      </c>
      <c r="B117" s="47" t="s">
        <v>38</v>
      </c>
      <c r="C117" s="47" t="s">
        <v>75</v>
      </c>
      <c r="D117" s="47" t="s">
        <v>191</v>
      </c>
      <c r="E117" s="47" t="s">
        <v>77</v>
      </c>
      <c r="F117" s="16">
        <v>45000</v>
      </c>
      <c r="G117" s="17">
        <v>0</v>
      </c>
      <c r="H117" s="16">
        <v>45000</v>
      </c>
      <c r="I117" s="16">
        <f t="shared" si="20"/>
        <v>1291.5</v>
      </c>
      <c r="J117" s="16">
        <v>1148.33</v>
      </c>
      <c r="K117" s="16">
        <f t="shared" si="21"/>
        <v>1368</v>
      </c>
      <c r="L117" s="17">
        <v>25</v>
      </c>
      <c r="M117" s="16">
        <f t="shared" si="24"/>
        <v>3832.83</v>
      </c>
      <c r="N117" s="18">
        <f t="shared" si="23"/>
        <v>41167.17</v>
      </c>
    </row>
    <row r="118" spans="1:14" s="15" customFormat="1" ht="36" customHeight="1" x14ac:dyDescent="0.2">
      <c r="A118" s="89">
        <f t="shared" si="25"/>
        <v>106</v>
      </c>
      <c r="B118" s="47" t="s">
        <v>41</v>
      </c>
      <c r="C118" s="47" t="s">
        <v>75</v>
      </c>
      <c r="D118" s="47" t="s">
        <v>8</v>
      </c>
      <c r="E118" s="47" t="s">
        <v>74</v>
      </c>
      <c r="F118" s="16">
        <v>45000</v>
      </c>
      <c r="G118" s="17">
        <v>0</v>
      </c>
      <c r="H118" s="16">
        <v>45000</v>
      </c>
      <c r="I118" s="16">
        <f t="shared" si="20"/>
        <v>1291.5</v>
      </c>
      <c r="J118" s="16">
        <v>1148.33</v>
      </c>
      <c r="K118" s="16">
        <f t="shared" si="21"/>
        <v>1368</v>
      </c>
      <c r="L118" s="17">
        <v>25</v>
      </c>
      <c r="M118" s="16">
        <f>I118+J118+K118+L118</f>
        <v>3832.83</v>
      </c>
      <c r="N118" s="18">
        <f t="shared" si="23"/>
        <v>41167.17</v>
      </c>
    </row>
    <row r="119" spans="1:14" s="15" customFormat="1" ht="36" customHeight="1" x14ac:dyDescent="0.2">
      <c r="A119" s="89">
        <f t="shared" si="25"/>
        <v>107</v>
      </c>
      <c r="B119" s="47" t="s">
        <v>201</v>
      </c>
      <c r="C119" s="47" t="s">
        <v>75</v>
      </c>
      <c r="D119" s="47" t="s">
        <v>8</v>
      </c>
      <c r="E119" s="47" t="s">
        <v>74</v>
      </c>
      <c r="F119" s="16">
        <v>45000</v>
      </c>
      <c r="G119" s="17">
        <v>0</v>
      </c>
      <c r="H119" s="16">
        <v>45000</v>
      </c>
      <c r="I119" s="16">
        <f t="shared" ref="I119:I135" si="37">F119*0.0287</f>
        <v>1291.5</v>
      </c>
      <c r="J119" s="16">
        <v>969.81</v>
      </c>
      <c r="K119" s="16">
        <f t="shared" ref="K119:K135" si="38">F119*0.0304</f>
        <v>1368</v>
      </c>
      <c r="L119" s="16">
        <v>1215.1199999999999</v>
      </c>
      <c r="M119" s="16">
        <f>I119+J119+K119+L119</f>
        <v>4844.43</v>
      </c>
      <c r="N119" s="18">
        <f t="shared" si="23"/>
        <v>40155.57</v>
      </c>
    </row>
    <row r="120" spans="1:14" s="15" customFormat="1" ht="36" customHeight="1" x14ac:dyDescent="0.2">
      <c r="A120" s="89">
        <f t="shared" si="25"/>
        <v>108</v>
      </c>
      <c r="B120" s="47" t="s">
        <v>225</v>
      </c>
      <c r="C120" s="47" t="s">
        <v>75</v>
      </c>
      <c r="D120" s="47" t="s">
        <v>16</v>
      </c>
      <c r="E120" s="47" t="s">
        <v>77</v>
      </c>
      <c r="F120" s="16">
        <v>35000</v>
      </c>
      <c r="G120" s="17">
        <v>0</v>
      </c>
      <c r="H120" s="16">
        <v>35000</v>
      </c>
      <c r="I120" s="16">
        <f>F120*0.0287</f>
        <v>1004.5</v>
      </c>
      <c r="J120" s="16">
        <v>0</v>
      </c>
      <c r="K120" s="16">
        <f>F120*0.0304</f>
        <v>1064</v>
      </c>
      <c r="L120" s="16">
        <v>25</v>
      </c>
      <c r="M120" s="16">
        <f>I120+J120+K120+L120</f>
        <v>2093.5</v>
      </c>
      <c r="N120" s="18">
        <f>H120-M120</f>
        <v>32906.5</v>
      </c>
    </row>
    <row r="121" spans="1:14" s="15" customFormat="1" ht="36" customHeight="1" x14ac:dyDescent="0.2">
      <c r="A121" s="89">
        <f t="shared" si="25"/>
        <v>109</v>
      </c>
      <c r="B121" s="47" t="s">
        <v>119</v>
      </c>
      <c r="C121" s="47" t="s">
        <v>75</v>
      </c>
      <c r="D121" s="47" t="s">
        <v>8</v>
      </c>
      <c r="E121" s="47" t="s">
        <v>74</v>
      </c>
      <c r="F121" s="16">
        <v>45000</v>
      </c>
      <c r="G121" s="17">
        <v>0</v>
      </c>
      <c r="H121" s="16">
        <v>45000</v>
      </c>
      <c r="I121" s="16">
        <f>F121*0.0287</f>
        <v>1291.5</v>
      </c>
      <c r="J121" s="16">
        <v>1148.33</v>
      </c>
      <c r="K121" s="16">
        <f>F121*0.0304</f>
        <v>1368</v>
      </c>
      <c r="L121" s="17">
        <v>25</v>
      </c>
      <c r="M121" s="16">
        <f>I121+J121+K121+L121</f>
        <v>3832.83</v>
      </c>
      <c r="N121" s="18">
        <f>H121-M121</f>
        <v>41167.17</v>
      </c>
    </row>
    <row r="122" spans="1:14" s="15" customFormat="1" ht="36" customHeight="1" x14ac:dyDescent="0.2">
      <c r="A122" s="89">
        <f t="shared" si="25"/>
        <v>110</v>
      </c>
      <c r="B122" s="47" t="s">
        <v>93</v>
      </c>
      <c r="C122" s="47" t="s">
        <v>76</v>
      </c>
      <c r="D122" s="47" t="s">
        <v>16</v>
      </c>
      <c r="E122" s="47" t="s">
        <v>74</v>
      </c>
      <c r="F122" s="16">
        <v>35000</v>
      </c>
      <c r="G122" s="17">
        <v>0</v>
      </c>
      <c r="H122" s="16">
        <v>35000</v>
      </c>
      <c r="I122" s="16">
        <f t="shared" si="37"/>
        <v>1004.5</v>
      </c>
      <c r="J122" s="16">
        <v>0</v>
      </c>
      <c r="K122" s="16">
        <f t="shared" si="38"/>
        <v>1064</v>
      </c>
      <c r="L122" s="17">
        <v>25</v>
      </c>
      <c r="M122" s="16">
        <f t="shared" si="24"/>
        <v>2093.5</v>
      </c>
      <c r="N122" s="18">
        <f t="shared" si="23"/>
        <v>32906.5</v>
      </c>
    </row>
    <row r="123" spans="1:14" s="15" customFormat="1" ht="36" customHeight="1" x14ac:dyDescent="0.2">
      <c r="A123" s="89">
        <f t="shared" si="25"/>
        <v>111</v>
      </c>
      <c r="B123" s="47" t="s">
        <v>27</v>
      </c>
      <c r="C123" s="47" t="s">
        <v>82</v>
      </c>
      <c r="D123" s="47" t="s">
        <v>117</v>
      </c>
      <c r="E123" s="47" t="s">
        <v>74</v>
      </c>
      <c r="F123" s="16">
        <v>110000</v>
      </c>
      <c r="G123" s="17">
        <v>0</v>
      </c>
      <c r="H123" s="16">
        <v>110000</v>
      </c>
      <c r="I123" s="16">
        <f t="shared" si="37"/>
        <v>3157</v>
      </c>
      <c r="J123" s="16">
        <v>13862.56</v>
      </c>
      <c r="K123" s="16">
        <f t="shared" si="38"/>
        <v>3344</v>
      </c>
      <c r="L123" s="16">
        <v>2405.2399999999998</v>
      </c>
      <c r="M123" s="16">
        <f t="shared" si="24"/>
        <v>22768.799999999996</v>
      </c>
      <c r="N123" s="18">
        <f t="shared" si="23"/>
        <v>87231.200000000012</v>
      </c>
    </row>
    <row r="124" spans="1:14" s="15" customFormat="1" ht="36" customHeight="1" x14ac:dyDescent="0.2">
      <c r="A124" s="89">
        <f t="shared" si="25"/>
        <v>112</v>
      </c>
      <c r="B124" s="47" t="s">
        <v>32</v>
      </c>
      <c r="C124" s="47" t="s">
        <v>82</v>
      </c>
      <c r="D124" s="47" t="s">
        <v>33</v>
      </c>
      <c r="E124" s="47" t="s">
        <v>77</v>
      </c>
      <c r="F124" s="16">
        <v>45000</v>
      </c>
      <c r="G124" s="17">
        <v>0</v>
      </c>
      <c r="H124" s="16">
        <v>45000</v>
      </c>
      <c r="I124" s="16">
        <f t="shared" si="37"/>
        <v>1291.5</v>
      </c>
      <c r="J124" s="16">
        <v>1148.33</v>
      </c>
      <c r="K124" s="16">
        <f t="shared" si="38"/>
        <v>1368</v>
      </c>
      <c r="L124" s="17">
        <v>25</v>
      </c>
      <c r="M124" s="16">
        <f t="shared" si="24"/>
        <v>3832.83</v>
      </c>
      <c r="N124" s="18">
        <f t="shared" si="23"/>
        <v>41167.17</v>
      </c>
    </row>
    <row r="125" spans="1:14" s="15" customFormat="1" ht="36" customHeight="1" x14ac:dyDescent="0.2">
      <c r="A125" s="89">
        <f t="shared" si="25"/>
        <v>113</v>
      </c>
      <c r="B125" s="47" t="s">
        <v>124</v>
      </c>
      <c r="C125" s="47" t="s">
        <v>82</v>
      </c>
      <c r="D125" s="47" t="s">
        <v>178</v>
      </c>
      <c r="E125" s="47" t="s">
        <v>77</v>
      </c>
      <c r="F125" s="16">
        <v>16000</v>
      </c>
      <c r="G125" s="17">
        <v>0</v>
      </c>
      <c r="H125" s="16">
        <v>16000</v>
      </c>
      <c r="I125" s="16">
        <f t="shared" si="37"/>
        <v>459.2</v>
      </c>
      <c r="J125" s="17">
        <v>0</v>
      </c>
      <c r="K125" s="16">
        <f t="shared" si="38"/>
        <v>486.4</v>
      </c>
      <c r="L125" s="17">
        <v>25</v>
      </c>
      <c r="M125" s="16">
        <f t="shared" ref="M125" si="39">I125+J125+K125+L125</f>
        <v>970.59999999999991</v>
      </c>
      <c r="N125" s="18">
        <f t="shared" ref="N125:N135" si="40">H125-M125</f>
        <v>15029.4</v>
      </c>
    </row>
    <row r="126" spans="1:14" s="15" customFormat="1" ht="36" customHeight="1" x14ac:dyDescent="0.2">
      <c r="A126" s="89">
        <f t="shared" si="25"/>
        <v>114</v>
      </c>
      <c r="B126" s="47" t="s">
        <v>263</v>
      </c>
      <c r="C126" s="47" t="s">
        <v>82</v>
      </c>
      <c r="D126" s="47" t="s">
        <v>56</v>
      </c>
      <c r="E126" s="47" t="s">
        <v>96</v>
      </c>
      <c r="F126" s="16">
        <v>150000</v>
      </c>
      <c r="G126" s="17">
        <v>0</v>
      </c>
      <c r="H126" s="16">
        <v>150000</v>
      </c>
      <c r="I126" s="16">
        <f t="shared" si="37"/>
        <v>4305</v>
      </c>
      <c r="J126" s="16">
        <v>23981.99</v>
      </c>
      <c r="K126" s="16">
        <f t="shared" si="38"/>
        <v>4560</v>
      </c>
      <c r="L126" s="16">
        <v>25</v>
      </c>
      <c r="M126" s="16">
        <f t="shared" si="24"/>
        <v>32871.990000000005</v>
      </c>
      <c r="N126" s="18">
        <f t="shared" si="40"/>
        <v>117128.01</v>
      </c>
    </row>
    <row r="127" spans="1:14" s="15" customFormat="1" ht="36" customHeight="1" x14ac:dyDescent="0.2">
      <c r="A127" s="89">
        <f t="shared" si="25"/>
        <v>115</v>
      </c>
      <c r="B127" s="47" t="s">
        <v>126</v>
      </c>
      <c r="C127" s="47" t="s">
        <v>115</v>
      </c>
      <c r="D127" s="47" t="s">
        <v>127</v>
      </c>
      <c r="E127" s="47" t="s">
        <v>74</v>
      </c>
      <c r="F127" s="16">
        <f>45000</f>
        <v>45000</v>
      </c>
      <c r="G127" s="17">
        <v>0</v>
      </c>
      <c r="H127" s="16">
        <f>45000</f>
        <v>45000</v>
      </c>
      <c r="I127" s="16">
        <f t="shared" si="37"/>
        <v>1291.5</v>
      </c>
      <c r="J127" s="16">
        <v>1148.33</v>
      </c>
      <c r="K127" s="16">
        <f t="shared" si="38"/>
        <v>1368</v>
      </c>
      <c r="L127" s="16">
        <v>25</v>
      </c>
      <c r="M127" s="16">
        <f t="shared" si="24"/>
        <v>3832.83</v>
      </c>
      <c r="N127" s="18">
        <f t="shared" si="40"/>
        <v>41167.17</v>
      </c>
    </row>
    <row r="128" spans="1:14" s="15" customFormat="1" ht="36" customHeight="1" x14ac:dyDescent="0.2">
      <c r="A128" s="89">
        <f t="shared" si="25"/>
        <v>116</v>
      </c>
      <c r="B128" s="47" t="s">
        <v>128</v>
      </c>
      <c r="C128" s="47" t="s">
        <v>115</v>
      </c>
      <c r="D128" s="47" t="s">
        <v>129</v>
      </c>
      <c r="E128" s="47" t="s">
        <v>74</v>
      </c>
      <c r="F128" s="16">
        <v>45000</v>
      </c>
      <c r="G128" s="17">
        <v>0</v>
      </c>
      <c r="H128" s="16">
        <v>45000</v>
      </c>
      <c r="I128" s="16">
        <f t="shared" si="37"/>
        <v>1291.5</v>
      </c>
      <c r="J128" s="16">
        <v>1148.33</v>
      </c>
      <c r="K128" s="16">
        <f t="shared" si="38"/>
        <v>1368</v>
      </c>
      <c r="L128" s="16">
        <v>25</v>
      </c>
      <c r="M128" s="16">
        <f t="shared" si="24"/>
        <v>3832.83</v>
      </c>
      <c r="N128" s="18">
        <f t="shared" si="40"/>
        <v>41167.17</v>
      </c>
    </row>
    <row r="129" spans="1:14" s="15" customFormat="1" ht="36" customHeight="1" x14ac:dyDescent="0.2">
      <c r="A129" s="89">
        <f t="shared" si="25"/>
        <v>117</v>
      </c>
      <c r="B129" s="47" t="s">
        <v>19</v>
      </c>
      <c r="C129" s="47" t="s">
        <v>115</v>
      </c>
      <c r="D129" s="47" t="s">
        <v>20</v>
      </c>
      <c r="E129" s="47" t="s">
        <v>74</v>
      </c>
      <c r="F129" s="16">
        <v>45000</v>
      </c>
      <c r="G129" s="17">
        <v>0</v>
      </c>
      <c r="H129" s="16">
        <v>45000</v>
      </c>
      <c r="I129" s="16">
        <f t="shared" si="37"/>
        <v>1291.5</v>
      </c>
      <c r="J129" s="16">
        <v>1148.33</v>
      </c>
      <c r="K129" s="16">
        <f t="shared" si="38"/>
        <v>1368</v>
      </c>
      <c r="L129" s="17">
        <v>25</v>
      </c>
      <c r="M129" s="16">
        <f t="shared" si="24"/>
        <v>3832.83</v>
      </c>
      <c r="N129" s="18">
        <f t="shared" si="40"/>
        <v>41167.17</v>
      </c>
    </row>
    <row r="130" spans="1:14" s="15" customFormat="1" ht="36" customHeight="1" x14ac:dyDescent="0.2">
      <c r="A130" s="89">
        <f t="shared" si="25"/>
        <v>118</v>
      </c>
      <c r="B130" s="47" t="s">
        <v>22</v>
      </c>
      <c r="C130" s="47" t="s">
        <v>115</v>
      </c>
      <c r="D130" s="47" t="s">
        <v>21</v>
      </c>
      <c r="E130" s="47" t="s">
        <v>79</v>
      </c>
      <c r="F130" s="16">
        <v>16500</v>
      </c>
      <c r="G130" s="17">
        <v>0</v>
      </c>
      <c r="H130" s="16">
        <v>16500</v>
      </c>
      <c r="I130" s="16">
        <f t="shared" si="37"/>
        <v>473.55</v>
      </c>
      <c r="J130" s="17">
        <v>0</v>
      </c>
      <c r="K130" s="16">
        <f t="shared" si="38"/>
        <v>501.6</v>
      </c>
      <c r="L130" s="17">
        <v>25</v>
      </c>
      <c r="M130" s="16">
        <f t="shared" si="24"/>
        <v>1000.1500000000001</v>
      </c>
      <c r="N130" s="18">
        <f t="shared" si="40"/>
        <v>15499.85</v>
      </c>
    </row>
    <row r="131" spans="1:14" s="15" customFormat="1" ht="30" customHeight="1" x14ac:dyDescent="0.2">
      <c r="A131" s="89">
        <f t="shared" si="25"/>
        <v>119</v>
      </c>
      <c r="B131" s="47" t="s">
        <v>23</v>
      </c>
      <c r="C131" s="47" t="s">
        <v>115</v>
      </c>
      <c r="D131" s="47" t="s">
        <v>116</v>
      </c>
      <c r="E131" s="47" t="s">
        <v>74</v>
      </c>
      <c r="F131" s="16">
        <v>150000</v>
      </c>
      <c r="G131" s="17">
        <v>0</v>
      </c>
      <c r="H131" s="16">
        <v>150000</v>
      </c>
      <c r="I131" s="16">
        <f t="shared" si="37"/>
        <v>4305</v>
      </c>
      <c r="J131" s="16">
        <v>23089.4</v>
      </c>
      <c r="K131" s="16">
        <v>4098.53</v>
      </c>
      <c r="L131" s="16">
        <v>3595.36</v>
      </c>
      <c r="M131" s="16">
        <f t="shared" si="24"/>
        <v>35088.29</v>
      </c>
      <c r="N131" s="18">
        <f t="shared" si="40"/>
        <v>114911.70999999999</v>
      </c>
    </row>
    <row r="132" spans="1:14" s="15" customFormat="1" ht="36" customHeight="1" x14ac:dyDescent="0.2">
      <c r="A132" s="89">
        <f t="shared" si="25"/>
        <v>120</v>
      </c>
      <c r="B132" s="47" t="s">
        <v>25</v>
      </c>
      <c r="C132" s="47" t="s">
        <v>115</v>
      </c>
      <c r="D132" s="47" t="s">
        <v>10</v>
      </c>
      <c r="E132" s="47" t="s">
        <v>79</v>
      </c>
      <c r="F132" s="16">
        <v>22000</v>
      </c>
      <c r="G132" s="17">
        <v>0</v>
      </c>
      <c r="H132" s="16">
        <v>22000</v>
      </c>
      <c r="I132" s="16">
        <f t="shared" si="37"/>
        <v>631.4</v>
      </c>
      <c r="J132" s="17">
        <v>0</v>
      </c>
      <c r="K132" s="16">
        <f t="shared" si="38"/>
        <v>668.8</v>
      </c>
      <c r="L132" s="17">
        <v>25</v>
      </c>
      <c r="M132" s="16">
        <f t="shared" si="24"/>
        <v>1325.1999999999998</v>
      </c>
      <c r="N132" s="18">
        <f t="shared" si="40"/>
        <v>20674.8</v>
      </c>
    </row>
    <row r="133" spans="1:14" s="15" customFormat="1" ht="36" customHeight="1" x14ac:dyDescent="0.2">
      <c r="A133" s="89">
        <f t="shared" si="25"/>
        <v>121</v>
      </c>
      <c r="B133" s="47" t="s">
        <v>152</v>
      </c>
      <c r="C133" s="47" t="s">
        <v>115</v>
      </c>
      <c r="D133" s="47" t="s">
        <v>26</v>
      </c>
      <c r="E133" s="47" t="s">
        <v>77</v>
      </c>
      <c r="F133" s="16">
        <v>75000</v>
      </c>
      <c r="G133" s="17">
        <v>0</v>
      </c>
      <c r="H133" s="16">
        <v>75000</v>
      </c>
      <c r="I133" s="16">
        <f t="shared" si="37"/>
        <v>2152.5</v>
      </c>
      <c r="J133" s="16">
        <v>6309.38</v>
      </c>
      <c r="K133" s="16">
        <f t="shared" si="38"/>
        <v>2280</v>
      </c>
      <c r="L133" s="17">
        <v>25</v>
      </c>
      <c r="M133" s="16">
        <f t="shared" si="24"/>
        <v>10766.880000000001</v>
      </c>
      <c r="N133" s="18">
        <f t="shared" si="40"/>
        <v>64233.119999999995</v>
      </c>
    </row>
    <row r="134" spans="1:14" s="15" customFormat="1" ht="36" customHeight="1" x14ac:dyDescent="0.2">
      <c r="A134" s="89">
        <f t="shared" si="25"/>
        <v>122</v>
      </c>
      <c r="B134" s="47" t="s">
        <v>196</v>
      </c>
      <c r="C134" s="47" t="s">
        <v>115</v>
      </c>
      <c r="D134" s="47" t="s">
        <v>16</v>
      </c>
      <c r="E134" s="47" t="s">
        <v>77</v>
      </c>
      <c r="F134" s="16">
        <v>35000</v>
      </c>
      <c r="G134" s="17">
        <v>0</v>
      </c>
      <c r="H134" s="16">
        <v>35000</v>
      </c>
      <c r="I134" s="16">
        <f t="shared" si="37"/>
        <v>1004.5</v>
      </c>
      <c r="J134" s="16">
        <v>0</v>
      </c>
      <c r="K134" s="16">
        <f t="shared" si="38"/>
        <v>1064</v>
      </c>
      <c r="L134" s="16">
        <v>25</v>
      </c>
      <c r="M134" s="16">
        <f t="shared" si="24"/>
        <v>2093.5</v>
      </c>
      <c r="N134" s="18">
        <f t="shared" si="40"/>
        <v>32906.5</v>
      </c>
    </row>
    <row r="135" spans="1:14" s="15" customFormat="1" ht="36" customHeight="1" thickBot="1" x14ac:dyDescent="0.25">
      <c r="A135" s="89">
        <f t="shared" si="25"/>
        <v>123</v>
      </c>
      <c r="B135" s="69" t="s">
        <v>203</v>
      </c>
      <c r="C135" s="69" t="s">
        <v>115</v>
      </c>
      <c r="D135" s="69" t="s">
        <v>16</v>
      </c>
      <c r="E135" s="69" t="s">
        <v>77</v>
      </c>
      <c r="F135" s="80">
        <v>30000</v>
      </c>
      <c r="G135" s="81">
        <v>0</v>
      </c>
      <c r="H135" s="80">
        <v>30000</v>
      </c>
      <c r="I135" s="80">
        <f t="shared" si="37"/>
        <v>861</v>
      </c>
      <c r="J135" s="80">
        <v>0</v>
      </c>
      <c r="K135" s="80">
        <f t="shared" si="38"/>
        <v>912</v>
      </c>
      <c r="L135" s="80">
        <v>25</v>
      </c>
      <c r="M135" s="80">
        <f t="shared" si="24"/>
        <v>1798</v>
      </c>
      <c r="N135" s="82">
        <f t="shared" si="40"/>
        <v>28202</v>
      </c>
    </row>
    <row r="136" spans="1:14" s="15" customFormat="1" ht="36.75" customHeight="1" thickBot="1" x14ac:dyDescent="0.3">
      <c r="A136" s="86"/>
      <c r="B136" s="90" t="s">
        <v>113</v>
      </c>
      <c r="C136" s="90"/>
      <c r="D136" s="90"/>
      <c r="E136" s="90"/>
      <c r="F136" s="76">
        <f t="shared" ref="F136:N136" si="41">SUM(F13:F135)</f>
        <v>6035199.9800000004</v>
      </c>
      <c r="G136" s="76">
        <f t="shared" si="41"/>
        <v>0</v>
      </c>
      <c r="H136" s="76">
        <f t="shared" si="41"/>
        <v>6035199.9800000004</v>
      </c>
      <c r="I136" s="76">
        <f t="shared" si="41"/>
        <v>173210.23942599999</v>
      </c>
      <c r="J136" s="76">
        <f t="shared" si="41"/>
        <v>408717.85999999993</v>
      </c>
      <c r="K136" s="76">
        <f t="shared" si="41"/>
        <v>180098.72939200007</v>
      </c>
      <c r="L136" s="76">
        <f t="shared" si="41"/>
        <v>40831.939999999995</v>
      </c>
      <c r="M136" s="76">
        <f t="shared" si="41"/>
        <v>802858.7688180001</v>
      </c>
      <c r="N136" s="76">
        <f t="shared" si="41"/>
        <v>5232341.2111819983</v>
      </c>
    </row>
    <row r="137" spans="1:14" s="15" customFormat="1" ht="36" customHeight="1" x14ac:dyDescent="0.2">
      <c r="A137" s="83"/>
      <c r="B137"/>
      <c r="C137"/>
      <c r="D137"/>
      <c r="E137" s="5"/>
      <c r="F137" s="36"/>
      <c r="G137"/>
      <c r="H137"/>
      <c r="I137" s="36"/>
      <c r="J137"/>
      <c r="K137" s="36"/>
      <c r="L137" s="36"/>
      <c r="M137" s="36"/>
      <c r="N137" s="36"/>
    </row>
    <row r="138" spans="1:14" s="15" customFormat="1" ht="36" customHeight="1" x14ac:dyDescent="0.2">
      <c r="A138" s="83"/>
      <c r="B138"/>
      <c r="C138"/>
      <c r="D138"/>
      <c r="E138" s="5"/>
      <c r="F138"/>
      <c r="G138"/>
      <c r="H138"/>
      <c r="I138"/>
      <c r="J138"/>
      <c r="K138"/>
      <c r="L138"/>
      <c r="M138" s="36"/>
      <c r="N138" s="36"/>
    </row>
    <row r="139" spans="1:14" s="15" customFormat="1" ht="36" customHeight="1" x14ac:dyDescent="0.2">
      <c r="A139" s="83"/>
      <c r="B139"/>
      <c r="C139"/>
      <c r="D139"/>
      <c r="E139" s="5"/>
      <c r="F139"/>
      <c r="G139"/>
      <c r="H139"/>
      <c r="I139"/>
      <c r="J139"/>
      <c r="K139"/>
      <c r="L139"/>
      <c r="M139"/>
      <c r="N139"/>
    </row>
    <row r="140" spans="1:14" s="14" customFormat="1" ht="36" customHeight="1" x14ac:dyDescent="0.2">
      <c r="A140" s="83"/>
      <c r="B140"/>
      <c r="C140"/>
      <c r="D140"/>
      <c r="E140" s="5"/>
      <c r="F140"/>
      <c r="G140"/>
      <c r="H140"/>
      <c r="I140"/>
      <c r="J140"/>
      <c r="K140"/>
      <c r="L140"/>
      <c r="M140"/>
      <c r="N140"/>
    </row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spans="6:14" ht="21.75" customHeight="1" x14ac:dyDescent="0.2"/>
    <row r="146" spans="6:14" ht="21.75" customHeight="1" x14ac:dyDescent="0.2"/>
    <row r="147" spans="6:14" ht="21.75" customHeight="1" x14ac:dyDescent="0.2"/>
    <row r="148" spans="6:14" ht="21.75" customHeight="1" x14ac:dyDescent="0.2"/>
    <row r="149" spans="6:14" ht="21.75" customHeight="1" x14ac:dyDescent="0.2"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6:14" ht="21.75" customHeight="1" x14ac:dyDescent="0.2"/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/>
    <row r="157" spans="6:14" ht="21.75" customHeight="1" x14ac:dyDescent="0.2"/>
    <row r="158" spans="6:14" ht="21.75" customHeight="1" x14ac:dyDescent="0.2"/>
    <row r="159" spans="6:14" ht="21.75" customHeight="1" x14ac:dyDescent="0.2"/>
    <row r="160" spans="6:14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5" spans="1:14" x14ac:dyDescent="0.2">
      <c r="A175" s="87"/>
      <c r="B175" s="2"/>
      <c r="C175" s="2"/>
      <c r="D175" s="2"/>
      <c r="E175" s="10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A176" s="87"/>
      <c r="B176" s="2"/>
      <c r="C176" s="2"/>
      <c r="D176" s="2"/>
      <c r="E176" s="10"/>
      <c r="F176" s="2"/>
      <c r="G176" s="2"/>
      <c r="H176" s="2"/>
      <c r="I176" s="2"/>
      <c r="J176" s="2"/>
      <c r="K176" s="2"/>
      <c r="L176" s="2"/>
      <c r="M176" s="2"/>
      <c r="N176" s="2"/>
    </row>
    <row r="179" spans="1:14" s="2" customFormat="1" ht="36" customHeight="1" x14ac:dyDescent="0.2">
      <c r="A179" s="83"/>
      <c r="B179"/>
      <c r="C179"/>
      <c r="D179"/>
      <c r="E179" s="5"/>
      <c r="F179"/>
      <c r="G179"/>
      <c r="H179"/>
      <c r="I179"/>
      <c r="J179"/>
      <c r="K179"/>
      <c r="L179"/>
      <c r="M179"/>
      <c r="N179"/>
    </row>
    <row r="180" spans="1:14" s="2" customFormat="1" ht="36" customHeight="1" x14ac:dyDescent="0.2">
      <c r="A180" s="83"/>
      <c r="B180"/>
      <c r="C180"/>
      <c r="D180"/>
      <c r="E180" s="5"/>
      <c r="F180"/>
      <c r="G180"/>
      <c r="H180"/>
      <c r="I180"/>
      <c r="J180"/>
      <c r="K180"/>
      <c r="L180"/>
      <c r="M180"/>
      <c r="N180"/>
    </row>
    <row r="182" spans="1:14" ht="36" customHeight="1" x14ac:dyDescent="0.2"/>
    <row r="183" spans="1:14" ht="36" customHeight="1" x14ac:dyDescent="0.2"/>
    <row r="184" spans="1:14" ht="36" customHeight="1" x14ac:dyDescent="0.2"/>
    <row r="185" spans="1:14" ht="36" customHeight="1" x14ac:dyDescent="0.2"/>
    <row r="189" spans="1:14" x14ac:dyDescent="0.2">
      <c r="A189" s="8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x14ac:dyDescent="0.2">
      <c r="A190" s="88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x14ac:dyDescent="0.2">
      <c r="A191" s="88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x14ac:dyDescent="0.2">
      <c r="A192" s="8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s="7" customFormat="1" ht="36" customHeight="1" x14ac:dyDescent="0.2">
      <c r="A193" s="88"/>
    </row>
    <row r="194" spans="1:14" s="7" customFormat="1" ht="36" customHeight="1" x14ac:dyDescent="0.2">
      <c r="A194" s="88"/>
    </row>
    <row r="195" spans="1:14" s="7" customFormat="1" ht="36" customHeight="1" x14ac:dyDescent="0.2">
      <c r="A195" s="88"/>
    </row>
    <row r="196" spans="1:14" s="7" customFormat="1" ht="36" customHeight="1" x14ac:dyDescent="0.2">
      <c r="A196" s="88"/>
    </row>
    <row r="197" spans="1:14" s="7" customFormat="1" ht="36" customHeight="1" x14ac:dyDescent="0.2">
      <c r="A197" s="88"/>
    </row>
    <row r="198" spans="1:14" s="7" customFormat="1" ht="36" customHeight="1" x14ac:dyDescent="0.2">
      <c r="A198" s="88"/>
    </row>
    <row r="199" spans="1:14" s="7" customFormat="1" ht="36" customHeight="1" x14ac:dyDescent="0.2">
      <c r="A199" s="88"/>
    </row>
    <row r="200" spans="1:14" s="7" customFormat="1" ht="36" customHeight="1" x14ac:dyDescent="0.2">
      <c r="A200" s="88"/>
    </row>
    <row r="201" spans="1:14" s="7" customFormat="1" ht="36" customHeight="1" x14ac:dyDescent="0.2">
      <c r="A201" s="88"/>
    </row>
    <row r="202" spans="1:14" s="7" customFormat="1" ht="36" customHeight="1" x14ac:dyDescent="0.2">
      <c r="A202" s="88"/>
    </row>
    <row r="203" spans="1:14" s="7" customFormat="1" ht="36" customHeight="1" x14ac:dyDescent="0.2">
      <c r="A203" s="83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4" spans="1:14" s="7" customFormat="1" ht="36" customHeight="1" x14ac:dyDescent="0.2">
      <c r="A204" s="83"/>
      <c r="B204"/>
      <c r="C204"/>
      <c r="D204"/>
      <c r="E204" s="5"/>
      <c r="F204"/>
      <c r="G204"/>
      <c r="H204"/>
      <c r="I204"/>
      <c r="J204"/>
      <c r="K204"/>
      <c r="L204"/>
      <c r="M204"/>
      <c r="N204"/>
    </row>
    <row r="205" spans="1:14" s="7" customFormat="1" ht="36" customHeight="1" x14ac:dyDescent="0.2">
      <c r="A205" s="83"/>
      <c r="B205"/>
      <c r="C205"/>
      <c r="D205"/>
      <c r="E205" s="5"/>
      <c r="F205"/>
      <c r="G205"/>
      <c r="H205"/>
      <c r="I205"/>
      <c r="J205"/>
      <c r="K205"/>
      <c r="L205"/>
      <c r="M205"/>
      <c r="N205"/>
    </row>
    <row r="206" spans="1:14" s="7" customFormat="1" ht="36" customHeight="1" x14ac:dyDescent="0.2">
      <c r="A206" s="83"/>
      <c r="B206"/>
      <c r="C206"/>
      <c r="D206"/>
      <c r="E206" s="5"/>
      <c r="F206"/>
      <c r="G206"/>
      <c r="H206"/>
      <c r="I206"/>
      <c r="J206"/>
      <c r="K206"/>
      <c r="L206"/>
      <c r="M206"/>
      <c r="N206"/>
    </row>
  </sheetData>
  <sortState xmlns:xlrd2="http://schemas.microsoft.com/office/spreadsheetml/2017/richdata2" ref="B25:N117">
    <sortCondition ref="C12"/>
  </sortState>
  <mergeCells count="5">
    <mergeCell ref="B136:E136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66" fitToHeight="0" orientation="landscape" r:id="rId1"/>
  <rowBreaks count="2" manualBreakCount="2">
    <brk id="121" max="13" man="1"/>
    <brk id="13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zoomScaleNormal="100" zoomScaleSheetLayoutView="48" workbookViewId="0">
      <selection activeCell="A19" sqref="A1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4" t="s">
        <v>204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5" ht="9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1.75" customHeight="1" x14ac:dyDescent="0.25">
      <c r="A6" s="93" t="s">
        <v>92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26.25" customHeight="1" x14ac:dyDescent="0.25">
      <c r="A7" s="92" t="s">
        <v>236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1" t="s">
        <v>161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78</v>
      </c>
      <c r="B11" s="20" t="s">
        <v>70</v>
      </c>
      <c r="C11" s="20" t="s">
        <v>73</v>
      </c>
      <c r="D11" s="20" t="s">
        <v>71</v>
      </c>
      <c r="E11" s="20" t="s">
        <v>72</v>
      </c>
      <c r="F11" s="21" t="s">
        <v>138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112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0">
        <v>1</v>
      </c>
      <c r="B13" s="23" t="s">
        <v>143</v>
      </c>
      <c r="C13" s="34" t="s">
        <v>144</v>
      </c>
      <c r="D13" s="34" t="s">
        <v>145</v>
      </c>
      <c r="E13" s="34" t="s">
        <v>148</v>
      </c>
      <c r="F13" s="25">
        <v>10000</v>
      </c>
      <c r="G13" s="31">
        <v>0</v>
      </c>
      <c r="H13" s="25">
        <v>10000</v>
      </c>
      <c r="I13" s="25">
        <v>0</v>
      </c>
      <c r="J13" s="31">
        <v>0</v>
      </c>
      <c r="K13" s="25">
        <v>0</v>
      </c>
      <c r="L13" s="31">
        <v>0</v>
      </c>
      <c r="M13" s="25">
        <v>0</v>
      </c>
      <c r="N13" s="26">
        <v>10000</v>
      </c>
    </row>
    <row r="14" spans="1:15" s="15" customFormat="1" ht="32.1" customHeight="1" x14ac:dyDescent="0.2">
      <c r="A14" s="32">
        <v>2</v>
      </c>
      <c r="B14" s="29" t="s">
        <v>146</v>
      </c>
      <c r="C14" s="35" t="s">
        <v>144</v>
      </c>
      <c r="D14" s="35" t="s">
        <v>145</v>
      </c>
      <c r="E14" s="35" t="s">
        <v>148</v>
      </c>
      <c r="F14" s="27">
        <v>10000</v>
      </c>
      <c r="G14" s="33">
        <v>0</v>
      </c>
      <c r="H14" s="27">
        <v>10000</v>
      </c>
      <c r="I14" s="27">
        <v>0</v>
      </c>
      <c r="J14" s="33">
        <v>0</v>
      </c>
      <c r="K14" s="27">
        <v>0</v>
      </c>
      <c r="L14" s="33">
        <v>0</v>
      </c>
      <c r="M14" s="27">
        <v>0</v>
      </c>
      <c r="N14" s="28">
        <v>10000</v>
      </c>
    </row>
    <row r="15" spans="1:15" s="15" customFormat="1" ht="32.1" customHeight="1" x14ac:dyDescent="0.2">
      <c r="A15" s="32">
        <v>3</v>
      </c>
      <c r="B15" s="29" t="s">
        <v>147</v>
      </c>
      <c r="C15" s="35" t="s">
        <v>144</v>
      </c>
      <c r="D15" s="35" t="s">
        <v>145</v>
      </c>
      <c r="E15" s="35" t="s">
        <v>148</v>
      </c>
      <c r="F15" s="27">
        <v>10000</v>
      </c>
      <c r="G15" s="33">
        <v>0</v>
      </c>
      <c r="H15" s="27">
        <v>10000</v>
      </c>
      <c r="I15" s="27">
        <v>0</v>
      </c>
      <c r="J15" s="33">
        <v>0</v>
      </c>
      <c r="K15" s="27">
        <v>0</v>
      </c>
      <c r="L15" s="33">
        <v>0</v>
      </c>
      <c r="M15" s="27">
        <v>0</v>
      </c>
      <c r="N15" s="28">
        <v>10000</v>
      </c>
    </row>
    <row r="16" spans="1:15" s="15" customFormat="1" ht="32.1" customHeight="1" x14ac:dyDescent="0.2">
      <c r="A16" s="32">
        <v>4</v>
      </c>
      <c r="B16" s="29" t="s">
        <v>199</v>
      </c>
      <c r="C16" s="35" t="s">
        <v>144</v>
      </c>
      <c r="D16" s="35" t="s">
        <v>145</v>
      </c>
      <c r="E16" s="35" t="s">
        <v>148</v>
      </c>
      <c r="F16" s="27">
        <v>10000</v>
      </c>
      <c r="G16" s="33">
        <v>0</v>
      </c>
      <c r="H16" s="27">
        <v>10000</v>
      </c>
      <c r="I16" s="27">
        <v>0</v>
      </c>
      <c r="J16" s="33">
        <v>0</v>
      </c>
      <c r="K16" s="27">
        <v>0</v>
      </c>
      <c r="L16" s="33">
        <v>0</v>
      </c>
      <c r="M16" s="27">
        <v>0</v>
      </c>
      <c r="N16" s="28">
        <v>10000</v>
      </c>
    </row>
    <row r="17" spans="1:15" s="15" customFormat="1" ht="32.1" customHeight="1" x14ac:dyDescent="0.2">
      <c r="A17" s="62">
        <v>5</v>
      </c>
      <c r="B17" s="63" t="s">
        <v>237</v>
      </c>
      <c r="C17" s="35" t="s">
        <v>144</v>
      </c>
      <c r="D17" s="35" t="s">
        <v>145</v>
      </c>
      <c r="E17" s="35" t="s">
        <v>148</v>
      </c>
      <c r="F17" s="64">
        <v>11500</v>
      </c>
      <c r="G17" s="65">
        <v>0</v>
      </c>
      <c r="H17" s="64">
        <v>11500</v>
      </c>
      <c r="I17" s="64">
        <v>0</v>
      </c>
      <c r="J17" s="65">
        <v>0</v>
      </c>
      <c r="K17" s="64">
        <v>0</v>
      </c>
      <c r="L17" s="65">
        <v>0</v>
      </c>
      <c r="M17" s="64">
        <v>0</v>
      </c>
      <c r="N17" s="66">
        <v>11500</v>
      </c>
    </row>
    <row r="18" spans="1:15" s="15" customFormat="1" ht="32.1" customHeight="1" x14ac:dyDescent="0.2">
      <c r="A18" s="62">
        <v>6</v>
      </c>
      <c r="B18" s="63" t="s">
        <v>238</v>
      </c>
      <c r="C18" s="35" t="s">
        <v>144</v>
      </c>
      <c r="D18" s="35" t="s">
        <v>145</v>
      </c>
      <c r="E18" s="35" t="s">
        <v>148</v>
      </c>
      <c r="F18" s="64">
        <v>11500</v>
      </c>
      <c r="G18" s="65">
        <v>0</v>
      </c>
      <c r="H18" s="64">
        <v>11500</v>
      </c>
      <c r="I18" s="64">
        <v>0</v>
      </c>
      <c r="J18" s="65">
        <v>0</v>
      </c>
      <c r="K18" s="64">
        <v>0</v>
      </c>
      <c r="L18" s="65">
        <v>0</v>
      </c>
      <c r="M18" s="64">
        <v>0</v>
      </c>
      <c r="N18" s="66">
        <v>11500</v>
      </c>
    </row>
    <row r="19" spans="1:15" s="14" customFormat="1" ht="36" customHeight="1" thickBot="1" x14ac:dyDescent="0.3">
      <c r="A19" s="39"/>
      <c r="B19" s="95" t="s">
        <v>113</v>
      </c>
      <c r="C19" s="95"/>
      <c r="D19" s="95"/>
      <c r="E19" s="95"/>
      <c r="F19" s="40">
        <f t="shared" ref="F19:N19" si="0">SUM(F13:F18)</f>
        <v>63000</v>
      </c>
      <c r="G19" s="41">
        <f t="shared" si="0"/>
        <v>0</v>
      </c>
      <c r="H19" s="40">
        <f t="shared" si="0"/>
        <v>63000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  <c r="N19" s="42">
        <f t="shared" si="0"/>
        <v>63000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ht="21.75" customHeight="1" x14ac:dyDescent="0.2">
      <c r="A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35"/>
  <sheetViews>
    <sheetView tabSelected="1" topLeftCell="A6" zoomScaleNormal="100" workbookViewId="0">
      <selection activeCell="F22" sqref="F22"/>
    </sheetView>
  </sheetViews>
  <sheetFormatPr baseColWidth="10" defaultRowHeight="12.75" x14ac:dyDescent="0.2"/>
  <cols>
    <col min="1" max="1" width="4.42578125" customWidth="1"/>
    <col min="2" max="2" width="5" customWidth="1"/>
    <col min="3" max="3" width="17.42578125" bestFit="1" customWidth="1"/>
    <col min="4" max="4" width="21.140625" customWidth="1"/>
    <col min="5" max="5" width="18.5703125" bestFit="1" customWidth="1"/>
    <col min="6" max="6" width="12.7109375" bestFit="1" customWidth="1"/>
    <col min="9" max="9" width="13" bestFit="1" customWidth="1"/>
    <col min="11" max="11" width="13.7109375" customWidth="1"/>
    <col min="13" max="14" width="11.7109375" customWidth="1"/>
    <col min="17" max="17" width="14.140625" customWidth="1"/>
  </cols>
  <sheetData>
    <row r="12" spans="1:17" x14ac:dyDescent="0.2">
      <c r="B12" s="94" t="s">
        <v>204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7" ht="15.75" x14ac:dyDescent="0.25">
      <c r="B13" s="100" t="s">
        <v>92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ht="15" x14ac:dyDescent="0.25">
      <c r="B14" s="99" t="s">
        <v>239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</row>
    <row r="15" spans="1:17" x14ac:dyDescent="0.2">
      <c r="B15" s="5"/>
      <c r="C15" s="61"/>
      <c r="D15" s="61"/>
      <c r="E15" s="61"/>
      <c r="F15" s="61"/>
      <c r="G15" s="61"/>
      <c r="H15" s="61"/>
      <c r="I15" s="61"/>
      <c r="K15" s="61"/>
      <c r="M15" s="61"/>
      <c r="N15" s="61"/>
    </row>
    <row r="16" spans="1:17" x14ac:dyDescent="0.2">
      <c r="A16" s="12"/>
      <c r="B16" s="91" t="s">
        <v>235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</row>
    <row r="17" spans="2:17" ht="13.5" thickBot="1" x14ac:dyDescent="0.25"/>
    <row r="18" spans="2:17" ht="27" thickBot="1" x14ac:dyDescent="0.3">
      <c r="B18" s="60" t="s">
        <v>78</v>
      </c>
      <c r="C18" s="59" t="s">
        <v>70</v>
      </c>
      <c r="D18" s="59" t="s">
        <v>73</v>
      </c>
      <c r="E18" s="59" t="s">
        <v>71</v>
      </c>
      <c r="F18" s="59" t="s">
        <v>72</v>
      </c>
      <c r="G18" s="59" t="s">
        <v>139</v>
      </c>
      <c r="H18" s="59" t="s">
        <v>140</v>
      </c>
      <c r="I18" s="58" t="s">
        <v>138</v>
      </c>
      <c r="J18" s="58" t="s">
        <v>0</v>
      </c>
      <c r="K18" s="58" t="s">
        <v>1</v>
      </c>
      <c r="L18" s="58" t="s">
        <v>2</v>
      </c>
      <c r="M18" s="58" t="s">
        <v>3</v>
      </c>
      <c r="N18" s="58" t="s">
        <v>4</v>
      </c>
      <c r="O18" s="58" t="s">
        <v>5</v>
      </c>
      <c r="P18" s="58" t="s">
        <v>6</v>
      </c>
      <c r="Q18" s="57" t="s">
        <v>112</v>
      </c>
    </row>
    <row r="19" spans="2:17" ht="13.5" thickBot="1" x14ac:dyDescent="0.25">
      <c r="B19" s="10"/>
      <c r="C19" s="56"/>
      <c r="D19" s="56"/>
      <c r="E19" s="56"/>
      <c r="F19" s="56"/>
      <c r="G19" s="55"/>
      <c r="H19" s="55"/>
      <c r="I19" s="55"/>
      <c r="J19" s="55"/>
      <c r="K19" s="55"/>
      <c r="L19" s="55"/>
      <c r="M19" s="55"/>
      <c r="N19" s="55"/>
      <c r="O19" s="55"/>
    </row>
    <row r="20" spans="2:17" ht="36" x14ac:dyDescent="0.2">
      <c r="B20" s="54">
        <v>1</v>
      </c>
      <c r="C20" s="53" t="s">
        <v>240</v>
      </c>
      <c r="D20" s="53" t="s">
        <v>85</v>
      </c>
      <c r="E20" s="53" t="s">
        <v>270</v>
      </c>
      <c r="F20" s="52" t="s">
        <v>227</v>
      </c>
      <c r="G20" s="51">
        <v>44081</v>
      </c>
      <c r="H20" s="51">
        <v>44262</v>
      </c>
      <c r="I20" s="50">
        <v>80000</v>
      </c>
      <c r="J20" s="50">
        <v>0</v>
      </c>
      <c r="K20" s="50">
        <v>80000</v>
      </c>
      <c r="L20" s="50">
        <f t="shared" ref="L20:L23" si="0">I20*0.0287</f>
        <v>2296</v>
      </c>
      <c r="M20" s="50">
        <v>7400.87</v>
      </c>
      <c r="N20" s="50">
        <f t="shared" ref="N20:N33" si="1">I20*0.0304</f>
        <v>2432</v>
      </c>
      <c r="O20" s="50">
        <v>0</v>
      </c>
      <c r="P20" s="50">
        <f t="shared" ref="P20:P23" si="2">L20+M20+N20+O20</f>
        <v>12128.869999999999</v>
      </c>
      <c r="Q20" s="49">
        <f t="shared" ref="Q20:Q23" si="3">I20-P20</f>
        <v>67871.13</v>
      </c>
    </row>
    <row r="21" spans="2:17" ht="36" x14ac:dyDescent="0.2">
      <c r="B21" s="48">
        <f>B20+1</f>
        <v>2</v>
      </c>
      <c r="C21" s="47" t="s">
        <v>241</v>
      </c>
      <c r="D21" s="38" t="s">
        <v>82</v>
      </c>
      <c r="E21" s="47" t="s">
        <v>178</v>
      </c>
      <c r="F21" s="46" t="s">
        <v>227</v>
      </c>
      <c r="G21" s="45">
        <v>44076</v>
      </c>
      <c r="H21" s="45">
        <v>44257</v>
      </c>
      <c r="I21" s="44">
        <v>40000</v>
      </c>
      <c r="J21" s="44">
        <v>0</v>
      </c>
      <c r="K21" s="44">
        <v>40000</v>
      </c>
      <c r="L21" s="44">
        <f t="shared" si="0"/>
        <v>1148</v>
      </c>
      <c r="M21" s="44">
        <v>442.65</v>
      </c>
      <c r="N21" s="44">
        <f t="shared" si="1"/>
        <v>1216</v>
      </c>
      <c r="O21" s="44">
        <v>0</v>
      </c>
      <c r="P21" s="44">
        <f t="shared" si="2"/>
        <v>2806.65</v>
      </c>
      <c r="Q21" s="43">
        <f t="shared" si="3"/>
        <v>37193.35</v>
      </c>
    </row>
    <row r="22" spans="2:17" ht="36" x14ac:dyDescent="0.2">
      <c r="B22" s="48">
        <f t="shared" ref="B22:B34" si="4">B21+1</f>
        <v>3</v>
      </c>
      <c r="C22" s="47" t="s">
        <v>242</v>
      </c>
      <c r="D22" s="47" t="s">
        <v>231</v>
      </c>
      <c r="E22" s="47" t="s">
        <v>243</v>
      </c>
      <c r="F22" s="46" t="s">
        <v>227</v>
      </c>
      <c r="G22" s="45">
        <v>44081</v>
      </c>
      <c r="H22" s="45">
        <v>44262</v>
      </c>
      <c r="I22" s="44">
        <v>45000</v>
      </c>
      <c r="J22" s="44">
        <v>0</v>
      </c>
      <c r="K22" s="44">
        <v>45000</v>
      </c>
      <c r="L22" s="44">
        <f t="shared" si="0"/>
        <v>1291.5</v>
      </c>
      <c r="M22" s="44">
        <v>1148.33</v>
      </c>
      <c r="N22" s="44">
        <f t="shared" si="1"/>
        <v>1368</v>
      </c>
      <c r="O22" s="44">
        <v>0</v>
      </c>
      <c r="P22" s="44">
        <f t="shared" si="2"/>
        <v>3807.83</v>
      </c>
      <c r="Q22" s="43">
        <f t="shared" si="3"/>
        <v>41192.17</v>
      </c>
    </row>
    <row r="23" spans="2:17" ht="36" x14ac:dyDescent="0.2">
      <c r="B23" s="48">
        <f t="shared" si="4"/>
        <v>4</v>
      </c>
      <c r="C23" s="47" t="s">
        <v>244</v>
      </c>
      <c r="D23" s="47" t="s">
        <v>85</v>
      </c>
      <c r="E23" s="47" t="s">
        <v>245</v>
      </c>
      <c r="F23" s="46" t="s">
        <v>227</v>
      </c>
      <c r="G23" s="45">
        <v>44081</v>
      </c>
      <c r="H23" s="45">
        <v>44262</v>
      </c>
      <c r="I23" s="44">
        <v>70000</v>
      </c>
      <c r="J23" s="44">
        <v>0</v>
      </c>
      <c r="K23" s="44">
        <v>70000</v>
      </c>
      <c r="L23" s="44">
        <f t="shared" si="0"/>
        <v>2009</v>
      </c>
      <c r="M23" s="44">
        <v>5368.48</v>
      </c>
      <c r="N23" s="44">
        <f t="shared" si="1"/>
        <v>2128</v>
      </c>
      <c r="O23" s="44">
        <v>0</v>
      </c>
      <c r="P23" s="44">
        <f t="shared" si="2"/>
        <v>9505.48</v>
      </c>
      <c r="Q23" s="43">
        <f t="shared" si="3"/>
        <v>60494.520000000004</v>
      </c>
    </row>
    <row r="24" spans="2:17" ht="36" x14ac:dyDescent="0.2">
      <c r="B24" s="48">
        <f t="shared" si="4"/>
        <v>5</v>
      </c>
      <c r="C24" s="47" t="s">
        <v>232</v>
      </c>
      <c r="D24" s="47" t="s">
        <v>231</v>
      </c>
      <c r="E24" s="47" t="s">
        <v>230</v>
      </c>
      <c r="F24" s="46" t="s">
        <v>227</v>
      </c>
      <c r="G24" s="45">
        <v>44071</v>
      </c>
      <c r="H24" s="45">
        <v>44255</v>
      </c>
      <c r="I24" s="44">
        <v>150000</v>
      </c>
      <c r="J24" s="44">
        <v>0</v>
      </c>
      <c r="K24" s="44">
        <v>150000</v>
      </c>
      <c r="L24" s="44">
        <f>I24*0.0287</f>
        <v>4305</v>
      </c>
      <c r="M24" s="44">
        <v>23981.99</v>
      </c>
      <c r="N24" s="44">
        <v>4098.53</v>
      </c>
      <c r="O24" s="44">
        <v>0</v>
      </c>
      <c r="P24" s="44">
        <f>L24+M24+N24+O24</f>
        <v>32385.52</v>
      </c>
      <c r="Q24" s="43">
        <f>I24-P24</f>
        <v>117614.48</v>
      </c>
    </row>
    <row r="25" spans="2:17" ht="36" x14ac:dyDescent="0.2">
      <c r="B25" s="48">
        <f t="shared" si="4"/>
        <v>6</v>
      </c>
      <c r="C25" s="47" t="s">
        <v>229</v>
      </c>
      <c r="D25" s="47" t="s">
        <v>85</v>
      </c>
      <c r="E25" s="47" t="s">
        <v>228</v>
      </c>
      <c r="F25" s="46" t="s">
        <v>227</v>
      </c>
      <c r="G25" s="45">
        <v>44067</v>
      </c>
      <c r="H25" s="45">
        <v>44251</v>
      </c>
      <c r="I25" s="44">
        <v>150000</v>
      </c>
      <c r="J25" s="44">
        <v>0</v>
      </c>
      <c r="K25" s="44">
        <v>150000</v>
      </c>
      <c r="L25" s="44">
        <f>I25*0.0287</f>
        <v>4305</v>
      </c>
      <c r="M25" s="44">
        <v>23981.99</v>
      </c>
      <c r="N25" s="44">
        <v>4098.53</v>
      </c>
      <c r="O25" s="44">
        <v>0</v>
      </c>
      <c r="P25" s="44">
        <f>L25+M25+N25+O25</f>
        <v>32385.52</v>
      </c>
      <c r="Q25" s="43">
        <f>I25-P25</f>
        <v>117614.48</v>
      </c>
    </row>
    <row r="26" spans="2:17" ht="48" x14ac:dyDescent="0.2">
      <c r="B26" s="48">
        <f t="shared" si="4"/>
        <v>7</v>
      </c>
      <c r="C26" s="47" t="s">
        <v>246</v>
      </c>
      <c r="D26" s="47" t="s">
        <v>75</v>
      </c>
      <c r="E26" s="47" t="s">
        <v>247</v>
      </c>
      <c r="F26" s="46" t="s">
        <v>227</v>
      </c>
      <c r="G26" s="45">
        <v>44105</v>
      </c>
      <c r="H26" s="45">
        <v>44287</v>
      </c>
      <c r="I26" s="44">
        <v>150000</v>
      </c>
      <c r="J26" s="44">
        <v>0</v>
      </c>
      <c r="K26" s="44">
        <v>150000</v>
      </c>
      <c r="L26" s="44">
        <f>I26*0.0287</f>
        <v>4305</v>
      </c>
      <c r="M26" s="44">
        <v>23981.99</v>
      </c>
      <c r="N26" s="44">
        <v>4098.53</v>
      </c>
      <c r="O26" s="44">
        <v>0</v>
      </c>
      <c r="P26" s="44">
        <f>L26+M26+N26+O26</f>
        <v>32385.52</v>
      </c>
      <c r="Q26" s="43">
        <f>I26-P26</f>
        <v>117614.48</v>
      </c>
    </row>
    <row r="27" spans="2:17" ht="36" x14ac:dyDescent="0.2">
      <c r="B27" s="48">
        <f t="shared" si="4"/>
        <v>8</v>
      </c>
      <c r="C27" s="47" t="s">
        <v>259</v>
      </c>
      <c r="D27" s="47" t="s">
        <v>85</v>
      </c>
      <c r="E27" s="47" t="s">
        <v>248</v>
      </c>
      <c r="F27" s="46" t="s">
        <v>227</v>
      </c>
      <c r="G27" s="45">
        <v>44091</v>
      </c>
      <c r="H27" s="45">
        <v>44272</v>
      </c>
      <c r="I27" s="44">
        <v>60000</v>
      </c>
      <c r="J27" s="44">
        <v>0</v>
      </c>
      <c r="K27" s="44">
        <v>60000</v>
      </c>
      <c r="L27" s="44">
        <f>I27*0.0287</f>
        <v>1722</v>
      </c>
      <c r="M27" s="44">
        <v>3486.68</v>
      </c>
      <c r="N27" s="44">
        <f t="shared" si="1"/>
        <v>1824</v>
      </c>
      <c r="O27" s="44">
        <v>0</v>
      </c>
      <c r="P27" s="44">
        <f>L27+M27+N27+O27</f>
        <v>7032.68</v>
      </c>
      <c r="Q27" s="43">
        <f>I27-P27</f>
        <v>52967.32</v>
      </c>
    </row>
    <row r="28" spans="2:17" ht="36" x14ac:dyDescent="0.2">
      <c r="B28" s="48">
        <f t="shared" si="4"/>
        <v>9</v>
      </c>
      <c r="C28" s="47" t="s">
        <v>249</v>
      </c>
      <c r="D28" s="38" t="s">
        <v>82</v>
      </c>
      <c r="E28" s="47" t="s">
        <v>250</v>
      </c>
      <c r="F28" s="46" t="s">
        <v>227</v>
      </c>
      <c r="G28" s="45">
        <v>44105</v>
      </c>
      <c r="H28" s="45">
        <v>44287</v>
      </c>
      <c r="I28" s="44">
        <v>35000</v>
      </c>
      <c r="J28" s="44">
        <v>0</v>
      </c>
      <c r="K28" s="44">
        <v>35000</v>
      </c>
      <c r="L28" s="44">
        <f t="shared" ref="L28:L34" si="5">I28*0.0287</f>
        <v>1004.5</v>
      </c>
      <c r="M28" s="44">
        <v>0</v>
      </c>
      <c r="N28" s="44">
        <f t="shared" si="1"/>
        <v>1064</v>
      </c>
      <c r="O28" s="44">
        <v>0</v>
      </c>
      <c r="P28" s="44">
        <f t="shared" ref="P28:P32" si="6">L28+M28+N28+O28</f>
        <v>2068.5</v>
      </c>
      <c r="Q28" s="43">
        <f t="shared" ref="Q28:Q32" si="7">I28-P28</f>
        <v>32931.5</v>
      </c>
    </row>
    <row r="29" spans="2:17" ht="36" x14ac:dyDescent="0.2">
      <c r="B29" s="48">
        <f t="shared" si="4"/>
        <v>10</v>
      </c>
      <c r="C29" s="47" t="s">
        <v>251</v>
      </c>
      <c r="D29" s="38" t="s">
        <v>80</v>
      </c>
      <c r="E29" s="47" t="s">
        <v>252</v>
      </c>
      <c r="F29" s="46" t="s">
        <v>227</v>
      </c>
      <c r="G29" s="45">
        <v>44105</v>
      </c>
      <c r="H29" s="45">
        <v>44287</v>
      </c>
      <c r="I29" s="44">
        <v>150000</v>
      </c>
      <c r="J29" s="44">
        <v>0</v>
      </c>
      <c r="K29" s="44">
        <v>150000</v>
      </c>
      <c r="L29" s="44">
        <f t="shared" si="5"/>
        <v>4305</v>
      </c>
      <c r="M29" s="44">
        <v>23981.99</v>
      </c>
      <c r="N29" s="44">
        <v>4098.53</v>
      </c>
      <c r="O29" s="44">
        <v>0</v>
      </c>
      <c r="P29" s="44">
        <f t="shared" si="6"/>
        <v>32385.52</v>
      </c>
      <c r="Q29" s="43">
        <f t="shared" si="7"/>
        <v>117614.48</v>
      </c>
    </row>
    <row r="30" spans="2:17" ht="36" x14ac:dyDescent="0.2">
      <c r="B30" s="48">
        <f t="shared" si="4"/>
        <v>11</v>
      </c>
      <c r="C30" s="47" t="s">
        <v>253</v>
      </c>
      <c r="D30" s="38" t="s">
        <v>82</v>
      </c>
      <c r="E30" s="47" t="s">
        <v>178</v>
      </c>
      <c r="F30" s="46" t="s">
        <v>227</v>
      </c>
      <c r="G30" s="45">
        <v>44105</v>
      </c>
      <c r="H30" s="45">
        <v>44287</v>
      </c>
      <c r="I30" s="44">
        <v>40000</v>
      </c>
      <c r="J30" s="44">
        <v>0</v>
      </c>
      <c r="K30" s="44">
        <v>40000</v>
      </c>
      <c r="L30" s="44">
        <f>I30*0.0287</f>
        <v>1148</v>
      </c>
      <c r="M30" s="44">
        <v>442.65</v>
      </c>
      <c r="N30" s="44">
        <f>I30*0.0304</f>
        <v>1216</v>
      </c>
      <c r="O30" s="44">
        <v>0</v>
      </c>
      <c r="P30" s="44">
        <f>L30+M30+N30+O30</f>
        <v>2806.65</v>
      </c>
      <c r="Q30" s="43">
        <f>I30-P30</f>
        <v>37193.35</v>
      </c>
    </row>
    <row r="31" spans="2:17" ht="48" x14ac:dyDescent="0.2">
      <c r="B31" s="48">
        <f t="shared" si="4"/>
        <v>12</v>
      </c>
      <c r="C31" s="47" t="s">
        <v>254</v>
      </c>
      <c r="D31" s="38" t="s">
        <v>255</v>
      </c>
      <c r="E31" s="47" t="s">
        <v>256</v>
      </c>
      <c r="F31" s="46" t="s">
        <v>227</v>
      </c>
      <c r="G31" s="45">
        <v>44081</v>
      </c>
      <c r="H31" s="45">
        <v>44262</v>
      </c>
      <c r="I31" s="44">
        <v>45000</v>
      </c>
      <c r="J31" s="44">
        <v>0</v>
      </c>
      <c r="K31" s="44">
        <v>45000</v>
      </c>
      <c r="L31" s="44">
        <f t="shared" si="5"/>
        <v>1291.5</v>
      </c>
      <c r="M31" s="44">
        <v>1148.33</v>
      </c>
      <c r="N31" s="44">
        <f t="shared" si="1"/>
        <v>1368</v>
      </c>
      <c r="O31" s="44">
        <v>0</v>
      </c>
      <c r="P31" s="44">
        <f t="shared" si="6"/>
        <v>3807.83</v>
      </c>
      <c r="Q31" s="43">
        <f t="shared" si="7"/>
        <v>41192.17</v>
      </c>
    </row>
    <row r="32" spans="2:17" ht="48" x14ac:dyDescent="0.2">
      <c r="B32" s="48">
        <f t="shared" si="4"/>
        <v>13</v>
      </c>
      <c r="C32" s="47" t="s">
        <v>257</v>
      </c>
      <c r="D32" s="38" t="s">
        <v>255</v>
      </c>
      <c r="E32" s="47" t="s">
        <v>258</v>
      </c>
      <c r="F32" s="46" t="s">
        <v>227</v>
      </c>
      <c r="G32" s="45">
        <v>44081</v>
      </c>
      <c r="H32" s="45">
        <v>44262</v>
      </c>
      <c r="I32" s="44">
        <v>110000</v>
      </c>
      <c r="J32" s="44">
        <v>0</v>
      </c>
      <c r="K32" s="44">
        <v>110000</v>
      </c>
      <c r="L32" s="44">
        <f t="shared" si="5"/>
        <v>3157</v>
      </c>
      <c r="M32" s="44">
        <v>14457.62</v>
      </c>
      <c r="N32" s="44">
        <f t="shared" si="1"/>
        <v>3344</v>
      </c>
      <c r="O32" s="44">
        <v>0</v>
      </c>
      <c r="P32" s="44">
        <f t="shared" si="6"/>
        <v>20958.620000000003</v>
      </c>
      <c r="Q32" s="43">
        <f t="shared" si="7"/>
        <v>89041.38</v>
      </c>
    </row>
    <row r="33" spans="2:17" ht="36" x14ac:dyDescent="0.2">
      <c r="B33" s="48">
        <f t="shared" si="4"/>
        <v>14</v>
      </c>
      <c r="C33" s="47" t="s">
        <v>234</v>
      </c>
      <c r="D33" s="67" t="s">
        <v>89</v>
      </c>
      <c r="E33" s="47" t="s">
        <v>233</v>
      </c>
      <c r="F33" s="46" t="s">
        <v>227</v>
      </c>
      <c r="G33" s="45">
        <v>44060</v>
      </c>
      <c r="H33" s="45">
        <v>44244</v>
      </c>
      <c r="I33" s="44">
        <v>45000</v>
      </c>
      <c r="J33" s="44">
        <v>0</v>
      </c>
      <c r="K33" s="44">
        <v>45000</v>
      </c>
      <c r="L33" s="44">
        <f t="shared" si="5"/>
        <v>1291.5</v>
      </c>
      <c r="M33" s="44">
        <v>1148.33</v>
      </c>
      <c r="N33" s="44">
        <f t="shared" si="1"/>
        <v>1368</v>
      </c>
      <c r="O33" s="44">
        <v>0</v>
      </c>
      <c r="P33" s="44">
        <f>L33+M33+N33+O33</f>
        <v>3807.83</v>
      </c>
      <c r="Q33" s="43">
        <f>I33-P33</f>
        <v>41192.17</v>
      </c>
    </row>
    <row r="34" spans="2:17" ht="48.75" thickBot="1" x14ac:dyDescent="0.25">
      <c r="B34" s="68">
        <f t="shared" si="4"/>
        <v>15</v>
      </c>
      <c r="C34" s="69" t="s">
        <v>260</v>
      </c>
      <c r="D34" s="70" t="s">
        <v>255</v>
      </c>
      <c r="E34" s="70" t="s">
        <v>261</v>
      </c>
      <c r="F34" s="71" t="s">
        <v>227</v>
      </c>
      <c r="G34" s="101">
        <v>44060</v>
      </c>
      <c r="H34" s="101">
        <v>44244</v>
      </c>
      <c r="I34" s="72">
        <v>150000</v>
      </c>
      <c r="J34" s="72">
        <v>0</v>
      </c>
      <c r="K34" s="72">
        <v>150000</v>
      </c>
      <c r="L34" s="72">
        <f t="shared" si="5"/>
        <v>4305</v>
      </c>
      <c r="M34" s="72">
        <v>23981.99</v>
      </c>
      <c r="N34" s="72">
        <v>4098.53</v>
      </c>
      <c r="O34" s="72">
        <v>0</v>
      </c>
      <c r="P34" s="72">
        <f>L34+M34+N34+O34</f>
        <v>32385.52</v>
      </c>
      <c r="Q34" s="73">
        <f>I34-P34</f>
        <v>117614.48</v>
      </c>
    </row>
    <row r="35" spans="2:17" ht="15.75" thickBot="1" x14ac:dyDescent="0.3">
      <c r="B35" s="96" t="s">
        <v>113</v>
      </c>
      <c r="C35" s="97"/>
      <c r="D35" s="97"/>
      <c r="E35" s="97"/>
      <c r="F35" s="97"/>
      <c r="G35" s="97"/>
      <c r="H35" s="98"/>
      <c r="I35" s="74">
        <f>SUM(I20:I34)</f>
        <v>1320000</v>
      </c>
      <c r="J35" s="74">
        <f t="shared" ref="J35:Q35" si="8">SUM(J20:J34)</f>
        <v>0</v>
      </c>
      <c r="K35" s="74">
        <f t="shared" si="8"/>
        <v>1320000</v>
      </c>
      <c r="L35" s="74">
        <f t="shared" si="8"/>
        <v>37884</v>
      </c>
      <c r="M35" s="74">
        <f t="shared" si="8"/>
        <v>154953.88999999998</v>
      </c>
      <c r="N35" s="74">
        <f t="shared" si="8"/>
        <v>37820.649999999994</v>
      </c>
      <c r="O35" s="74">
        <f t="shared" si="8"/>
        <v>0</v>
      </c>
      <c r="P35" s="74">
        <f t="shared" si="8"/>
        <v>230658.53999999995</v>
      </c>
      <c r="Q35" s="75">
        <f t="shared" si="8"/>
        <v>1089341.46</v>
      </c>
    </row>
  </sheetData>
  <mergeCells count="5">
    <mergeCell ref="B35:H35"/>
    <mergeCell ref="B14:Q14"/>
    <mergeCell ref="B13:Q13"/>
    <mergeCell ref="B12:Q12"/>
    <mergeCell ref="B16:Q16"/>
  </mergeCells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Fijos</vt:lpstr>
      <vt:lpstr>Nomina Personal Vigilancia</vt:lpstr>
      <vt:lpstr>Temporal Cargos de Carrera</vt:lpstr>
      <vt:lpstr>'Nomina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2020-11-06T18:42:33Z</cp:lastPrinted>
  <dcterms:created xsi:type="dcterms:W3CDTF">2017-10-11T04:49:31Z</dcterms:created>
  <dcterms:modified xsi:type="dcterms:W3CDTF">2020-11-06T18:42:41Z</dcterms:modified>
</cp:coreProperties>
</file>