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2/Abril/"/>
    </mc:Choice>
  </mc:AlternateContent>
  <xr:revisionPtr revIDLastSave="0" documentId="8_{4002DB0F-0F70-4288-8825-78892C9F23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ómina Personal Fijo" sheetId="20" r:id="rId1"/>
    <sheet name="Nomina Personal Vigilancia" sheetId="11" r:id="rId2"/>
    <sheet name="Temporal Cargos de Carrera" sheetId="17" r:id="rId3"/>
    <sheet name="Tramite de Pension" sheetId="14" r:id="rId4"/>
    <sheet name="Interinato" sheetId="19" r:id="rId5"/>
    <sheet name="Base de Datos" sheetId="18" state="hidden" r:id="rId6"/>
  </sheets>
  <definedNames>
    <definedName name="_xlnm._FilterDatabase" localSheetId="2" hidden="1">'Temporal Cargos de Carrera'!$B$16:$P$73</definedName>
    <definedName name="_xlnm._FilterDatabase" localSheetId="3" hidden="1">'Tramite de Pension'!$B$19:$P$21</definedName>
    <definedName name="_xlnm.Print_Area" localSheetId="1">'Nomina Personal Vigilancia'!$B$1:$P$28</definedName>
    <definedName name="_xlnm.Print_Area" localSheetId="2">'Temporal Cargos de Carrera'!$B$1:$P$83</definedName>
    <definedName name="_xlnm.Print_Area" localSheetId="3">'Tramite de Pension'!$A$1:$P$42</definedName>
    <definedName name="_xlnm.Database">Table1[#All]</definedName>
    <definedName name="_xlnm.Print_Titles" localSheetId="1">'Nomina Personal Vigilancia'!$1:$11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3" i="17" l="1"/>
  <c r="I14" i="20"/>
  <c r="L14" i="20" s="1"/>
  <c r="I13" i="20"/>
  <c r="G105" i="20"/>
  <c r="I26" i="20"/>
  <c r="J26" i="20" s="1"/>
  <c r="L24" i="20"/>
  <c r="J24" i="20"/>
  <c r="L91" i="20"/>
  <c r="J91" i="20"/>
  <c r="J14" i="20" l="1"/>
  <c r="N14" i="20" s="1"/>
  <c r="O14" i="20" s="1"/>
  <c r="J13" i="20"/>
  <c r="L13" i="20"/>
  <c r="N24" i="20"/>
  <c r="O24" i="20" s="1"/>
  <c r="L26" i="20"/>
  <c r="N26" i="20" s="1"/>
  <c r="O26" i="20" s="1"/>
  <c r="N91" i="20"/>
  <c r="O91" i="20" s="1"/>
  <c r="J10" i="20"/>
  <c r="N10" i="20" s="1"/>
  <c r="O10" i="20" s="1"/>
  <c r="J11" i="20"/>
  <c r="L11" i="20"/>
  <c r="J12" i="20"/>
  <c r="N12" i="20" s="1"/>
  <c r="O12" i="20" s="1"/>
  <c r="J15" i="20"/>
  <c r="L15" i="20"/>
  <c r="J16" i="20"/>
  <c r="L16" i="20"/>
  <c r="J17" i="20"/>
  <c r="L17" i="20"/>
  <c r="L50" i="20"/>
  <c r="J50" i="20"/>
  <c r="L30" i="20"/>
  <c r="J30" i="20"/>
  <c r="M105" i="20"/>
  <c r="K105" i="20"/>
  <c r="I105" i="20"/>
  <c r="H105" i="20"/>
  <c r="O104" i="20"/>
  <c r="L103" i="20"/>
  <c r="J103" i="20"/>
  <c r="L102" i="20"/>
  <c r="J102" i="20"/>
  <c r="L101" i="20"/>
  <c r="J101" i="20"/>
  <c r="L100" i="20"/>
  <c r="J100" i="20"/>
  <c r="L99" i="20"/>
  <c r="J99" i="20"/>
  <c r="L98" i="20"/>
  <c r="J98" i="20"/>
  <c r="L97" i="20"/>
  <c r="J97" i="20"/>
  <c r="L96" i="20"/>
  <c r="J96" i="20"/>
  <c r="J95" i="20"/>
  <c r="N95" i="20" s="1"/>
  <c r="O95" i="20" s="1"/>
  <c r="L94" i="20"/>
  <c r="J94" i="20"/>
  <c r="L93" i="20"/>
  <c r="J93" i="20"/>
  <c r="L92" i="20"/>
  <c r="J92" i="20"/>
  <c r="L90" i="20"/>
  <c r="J90" i="20"/>
  <c r="L89" i="20"/>
  <c r="J89" i="20"/>
  <c r="L88" i="20"/>
  <c r="J88" i="20"/>
  <c r="L87" i="20"/>
  <c r="J87" i="20"/>
  <c r="L86" i="20"/>
  <c r="J86" i="20"/>
  <c r="L85" i="20"/>
  <c r="J85" i="20"/>
  <c r="L84" i="20"/>
  <c r="J84" i="20"/>
  <c r="L83" i="20"/>
  <c r="J83" i="20"/>
  <c r="L82" i="20"/>
  <c r="J82" i="20"/>
  <c r="L81" i="20"/>
  <c r="J81" i="20"/>
  <c r="L80" i="20"/>
  <c r="J80" i="20"/>
  <c r="J79" i="20"/>
  <c r="N79" i="20" s="1"/>
  <c r="O79" i="20" s="1"/>
  <c r="L78" i="20"/>
  <c r="J78" i="20"/>
  <c r="L77" i="20"/>
  <c r="J77" i="20"/>
  <c r="L76" i="20"/>
  <c r="J76" i="20"/>
  <c r="L75" i="20"/>
  <c r="J75" i="20"/>
  <c r="L74" i="20"/>
  <c r="J74" i="20"/>
  <c r="L73" i="20"/>
  <c r="J73" i="20"/>
  <c r="L72" i="20"/>
  <c r="J72" i="20"/>
  <c r="L71" i="20"/>
  <c r="J71" i="20"/>
  <c r="L70" i="20"/>
  <c r="J70" i="20"/>
  <c r="L69" i="20"/>
  <c r="J69" i="20"/>
  <c r="L68" i="20"/>
  <c r="J68" i="20"/>
  <c r="L67" i="20"/>
  <c r="J67" i="20"/>
  <c r="L66" i="20"/>
  <c r="J66" i="20"/>
  <c r="L65" i="20"/>
  <c r="J65" i="20"/>
  <c r="L64" i="20"/>
  <c r="J64" i="20"/>
  <c r="L63" i="20"/>
  <c r="J63" i="20"/>
  <c r="L62" i="20"/>
  <c r="J62" i="20"/>
  <c r="L61" i="20"/>
  <c r="J61" i="20"/>
  <c r="L60" i="20"/>
  <c r="J60" i="20"/>
  <c r="L59" i="20"/>
  <c r="J59" i="20"/>
  <c r="L58" i="20"/>
  <c r="J58" i="20"/>
  <c r="L57" i="20"/>
  <c r="J57" i="20"/>
  <c r="L56" i="20"/>
  <c r="J56" i="20"/>
  <c r="L55" i="20"/>
  <c r="J55" i="20"/>
  <c r="L54" i="20"/>
  <c r="J54" i="20"/>
  <c r="L53" i="20"/>
  <c r="J53" i="20"/>
  <c r="L52" i="20"/>
  <c r="J52" i="20"/>
  <c r="L51" i="20"/>
  <c r="J51" i="20"/>
  <c r="L49" i="20"/>
  <c r="J49" i="20"/>
  <c r="L48" i="20"/>
  <c r="J48" i="20"/>
  <c r="L47" i="20"/>
  <c r="J47" i="20"/>
  <c r="L46" i="20"/>
  <c r="J46" i="20"/>
  <c r="L45" i="20"/>
  <c r="J45" i="20"/>
  <c r="L44" i="20"/>
  <c r="J44" i="20"/>
  <c r="L43" i="20"/>
  <c r="J43" i="20"/>
  <c r="L42" i="20"/>
  <c r="J42" i="20"/>
  <c r="L41" i="20"/>
  <c r="J41" i="20"/>
  <c r="L40" i="20"/>
  <c r="J40" i="20"/>
  <c r="L39" i="20"/>
  <c r="J39" i="20"/>
  <c r="L38" i="20"/>
  <c r="J38" i="20"/>
  <c r="L37" i="20"/>
  <c r="J37" i="20"/>
  <c r="L36" i="20"/>
  <c r="J36" i="20"/>
  <c r="L35" i="20"/>
  <c r="J35" i="20"/>
  <c r="L34" i="20"/>
  <c r="J34" i="20"/>
  <c r="L33" i="20"/>
  <c r="J33" i="20"/>
  <c r="L32" i="20"/>
  <c r="J32" i="20"/>
  <c r="L31" i="20"/>
  <c r="J31" i="20"/>
  <c r="L29" i="20"/>
  <c r="J29" i="20"/>
  <c r="L28" i="20"/>
  <c r="J28" i="20"/>
  <c r="L27" i="20"/>
  <c r="J27" i="20"/>
  <c r="L25" i="20"/>
  <c r="J25" i="20"/>
  <c r="L23" i="20"/>
  <c r="J23" i="20"/>
  <c r="L22" i="20"/>
  <c r="J22" i="20"/>
  <c r="L21" i="20"/>
  <c r="J21" i="20"/>
  <c r="L20" i="20"/>
  <c r="J20" i="20"/>
  <c r="L19" i="20"/>
  <c r="J19" i="20"/>
  <c r="J18" i="20"/>
  <c r="N18" i="20" s="1"/>
  <c r="O18" i="20" s="1"/>
  <c r="N13" i="20" l="1"/>
  <c r="O13" i="20" s="1"/>
  <c r="N31" i="20"/>
  <c r="O31" i="20" s="1"/>
  <c r="N50" i="20"/>
  <c r="O50" i="20" s="1"/>
  <c r="N81" i="20"/>
  <c r="O81" i="20" s="1"/>
  <c r="N84" i="20"/>
  <c r="O84" i="20" s="1"/>
  <c r="N94" i="20"/>
  <c r="O94" i="20" s="1"/>
  <c r="N17" i="20"/>
  <c r="O17" i="20" s="1"/>
  <c r="N16" i="20"/>
  <c r="O16" i="20" s="1"/>
  <c r="N11" i="20"/>
  <c r="O11" i="20" s="1"/>
  <c r="N15" i="20"/>
  <c r="O15" i="20" s="1"/>
  <c r="N47" i="20"/>
  <c r="O47" i="20" s="1"/>
  <c r="N54" i="20"/>
  <c r="O54" i="20" s="1"/>
  <c r="N100" i="20"/>
  <c r="O100" i="20" s="1"/>
  <c r="N30" i="20"/>
  <c r="O30" i="20" s="1"/>
  <c r="N82" i="20"/>
  <c r="O82" i="20" s="1"/>
  <c r="N85" i="20"/>
  <c r="O85" i="20" s="1"/>
  <c r="N92" i="20"/>
  <c r="O92" i="20" s="1"/>
  <c r="N19" i="20"/>
  <c r="O19" i="20" s="1"/>
  <c r="N86" i="20"/>
  <c r="O86" i="20" s="1"/>
  <c r="N89" i="20"/>
  <c r="O89" i="20" s="1"/>
  <c r="N37" i="20"/>
  <c r="O37" i="20" s="1"/>
  <c r="N45" i="20"/>
  <c r="O45" i="20" s="1"/>
  <c r="N48" i="20"/>
  <c r="O48" i="20" s="1"/>
  <c r="N52" i="20"/>
  <c r="O52" i="20" s="1"/>
  <c r="N55" i="20"/>
  <c r="O55" i="20" s="1"/>
  <c r="N67" i="20"/>
  <c r="O67" i="20" s="1"/>
  <c r="N70" i="20"/>
  <c r="O70" i="20" s="1"/>
  <c r="N101" i="20"/>
  <c r="O101" i="20" s="1"/>
  <c r="N68" i="20"/>
  <c r="O68" i="20" s="1"/>
  <c r="N71" i="20"/>
  <c r="O71" i="20" s="1"/>
  <c r="N20" i="20"/>
  <c r="O20" i="20" s="1"/>
  <c r="N33" i="20"/>
  <c r="O33" i="20" s="1"/>
  <c r="N72" i="20"/>
  <c r="O72" i="20" s="1"/>
  <c r="N21" i="20"/>
  <c r="O21" i="20" s="1"/>
  <c r="N23" i="20"/>
  <c r="O23" i="20" s="1"/>
  <c r="N38" i="20"/>
  <c r="O38" i="20" s="1"/>
  <c r="N57" i="20"/>
  <c r="O57" i="20" s="1"/>
  <c r="N63" i="20"/>
  <c r="O63" i="20" s="1"/>
  <c r="N66" i="20"/>
  <c r="O66" i="20" s="1"/>
  <c r="N83" i="20"/>
  <c r="O83" i="20" s="1"/>
  <c r="N58" i="20"/>
  <c r="O58" i="20" s="1"/>
  <c r="N61" i="20"/>
  <c r="O61" i="20" s="1"/>
  <c r="N64" i="20"/>
  <c r="O64" i="20" s="1"/>
  <c r="N75" i="20"/>
  <c r="O75" i="20" s="1"/>
  <c r="N78" i="20"/>
  <c r="O78" i="20" s="1"/>
  <c r="N90" i="20"/>
  <c r="O90" i="20" s="1"/>
  <c r="N32" i="20"/>
  <c r="O32" i="20" s="1"/>
  <c r="N35" i="20"/>
  <c r="O35" i="20" s="1"/>
  <c r="N42" i="20"/>
  <c r="O42" i="20" s="1"/>
  <c r="N27" i="20"/>
  <c r="O27" i="20" s="1"/>
  <c r="N40" i="20"/>
  <c r="O40" i="20" s="1"/>
  <c r="N43" i="20"/>
  <c r="O43" i="20" s="1"/>
  <c r="N46" i="20"/>
  <c r="O46" i="20" s="1"/>
  <c r="N49" i="20"/>
  <c r="O49" i="20" s="1"/>
  <c r="N53" i="20"/>
  <c r="O53" i="20" s="1"/>
  <c r="N73" i="20"/>
  <c r="O73" i="20" s="1"/>
  <c r="N76" i="20"/>
  <c r="O76" i="20" s="1"/>
  <c r="L105" i="20"/>
  <c r="N36" i="20"/>
  <c r="O36" i="20" s="1"/>
  <c r="N34" i="20"/>
  <c r="O34" i="20" s="1"/>
  <c r="N41" i="20"/>
  <c r="O41" i="20" s="1"/>
  <c r="N44" i="20"/>
  <c r="O44" i="20" s="1"/>
  <c r="N56" i="20"/>
  <c r="O56" i="20" s="1"/>
  <c r="N59" i="20"/>
  <c r="O59" i="20" s="1"/>
  <c r="N69" i="20"/>
  <c r="O69" i="20" s="1"/>
  <c r="N87" i="20"/>
  <c r="O87" i="20" s="1"/>
  <c r="N93" i="20"/>
  <c r="O93" i="20" s="1"/>
  <c r="N98" i="20"/>
  <c r="O98" i="20" s="1"/>
  <c r="N102" i="20"/>
  <c r="O102" i="20" s="1"/>
  <c r="N22" i="20"/>
  <c r="O22" i="20" s="1"/>
  <c r="N25" i="20"/>
  <c r="O25" i="20" s="1"/>
  <c r="N28" i="20"/>
  <c r="O28" i="20" s="1"/>
  <c r="N39" i="20"/>
  <c r="O39" i="20" s="1"/>
  <c r="N51" i="20"/>
  <c r="O51" i="20" s="1"/>
  <c r="N62" i="20"/>
  <c r="O62" i="20" s="1"/>
  <c r="N65" i="20"/>
  <c r="O65" i="20" s="1"/>
  <c r="N74" i="20"/>
  <c r="O74" i="20" s="1"/>
  <c r="N77" i="20"/>
  <c r="O77" i="20" s="1"/>
  <c r="N80" i="20"/>
  <c r="O80" i="20" s="1"/>
  <c r="N103" i="20"/>
  <c r="O103" i="20" s="1"/>
  <c r="N88" i="20"/>
  <c r="O88" i="20" s="1"/>
  <c r="N96" i="20"/>
  <c r="O96" i="20" s="1"/>
  <c r="N99" i="20"/>
  <c r="O99" i="20" s="1"/>
  <c r="N60" i="20"/>
  <c r="O60" i="20" s="1"/>
  <c r="N29" i="20"/>
  <c r="O29" i="20" s="1"/>
  <c r="N97" i="20"/>
  <c r="O97" i="20" s="1"/>
  <c r="J105" i="20"/>
  <c r="O105" i="20" l="1"/>
  <c r="N105" i="20"/>
  <c r="N28" i="19"/>
  <c r="M28" i="19"/>
  <c r="L28" i="19"/>
  <c r="K28" i="19"/>
  <c r="J28" i="19"/>
  <c r="I28" i="19"/>
  <c r="H28" i="19"/>
  <c r="O27" i="19"/>
  <c r="P27" i="19" s="1"/>
  <c r="O26" i="19"/>
  <c r="P26" i="19" s="1"/>
  <c r="O23" i="19"/>
  <c r="P23" i="19" s="1"/>
  <c r="O22" i="19"/>
  <c r="P22" i="19" s="1"/>
  <c r="O21" i="19"/>
  <c r="P21" i="19" s="1"/>
  <c r="B21" i="19"/>
  <c r="B22" i="19" s="1"/>
  <c r="O20" i="19"/>
  <c r="P20" i="19" s="1"/>
  <c r="O19" i="19"/>
  <c r="P19" i="19" s="1"/>
  <c r="O18" i="19"/>
  <c r="P18" i="19" s="1"/>
  <c r="O17" i="19"/>
  <c r="P17" i="19" s="1"/>
  <c r="O16" i="19"/>
  <c r="P16" i="19" s="1"/>
  <c r="O28" i="19" l="1"/>
  <c r="P28" i="19"/>
  <c r="I21" i="11" l="1"/>
  <c r="J21" i="11"/>
  <c r="K21" i="11"/>
  <c r="L21" i="11"/>
  <c r="M21" i="11"/>
  <c r="N21" i="11"/>
  <c r="O21" i="11"/>
  <c r="P21" i="11"/>
  <c r="H21" i="11"/>
  <c r="I73" i="17"/>
  <c r="J73" i="17"/>
  <c r="K73" i="17"/>
  <c r="L73" i="17"/>
  <c r="M73" i="17"/>
  <c r="N73" i="17"/>
  <c r="O73" i="17"/>
  <c r="P73" i="17"/>
  <c r="M95" i="18" l="1"/>
  <c r="K95" i="18"/>
  <c r="O95" i="18" s="1"/>
  <c r="P95" i="18" s="1"/>
  <c r="M94" i="18"/>
  <c r="O94" i="18" s="1"/>
  <c r="P94" i="18" s="1"/>
  <c r="K94" i="18"/>
  <c r="M93" i="18"/>
  <c r="O93" i="18" s="1"/>
  <c r="P93" i="18" s="1"/>
  <c r="K93" i="18"/>
  <c r="M92" i="18"/>
  <c r="O92" i="18" s="1"/>
  <c r="P92" i="18" s="1"/>
  <c r="K92" i="18"/>
  <c r="M91" i="18"/>
  <c r="O91" i="18" s="1"/>
  <c r="P91" i="18" s="1"/>
  <c r="K91" i="18"/>
  <c r="M90" i="18"/>
  <c r="O90" i="18" s="1"/>
  <c r="P90" i="18" s="1"/>
  <c r="K90" i="18"/>
  <c r="M89" i="18"/>
  <c r="O89" i="18" s="1"/>
  <c r="P89" i="18" s="1"/>
  <c r="K89" i="18"/>
  <c r="M88" i="18"/>
  <c r="O88" i="18" s="1"/>
  <c r="P88" i="18" s="1"/>
  <c r="K88" i="18"/>
  <c r="M87" i="18"/>
  <c r="O87" i="18" s="1"/>
  <c r="P87" i="18" s="1"/>
  <c r="K87" i="18"/>
  <c r="K86" i="18"/>
  <c r="O86" i="18" s="1"/>
  <c r="P86" i="18" s="1"/>
  <c r="M85" i="18"/>
  <c r="K85" i="18"/>
  <c r="O85" i="18" s="1"/>
  <c r="P85" i="18" s="1"/>
  <c r="M84" i="18"/>
  <c r="K84" i="18"/>
  <c r="O84" i="18" s="1"/>
  <c r="P84" i="18" s="1"/>
  <c r="M83" i="18"/>
  <c r="K83" i="18"/>
  <c r="O83" i="18" s="1"/>
  <c r="P83" i="18" s="1"/>
  <c r="M82" i="18"/>
  <c r="K82" i="18"/>
  <c r="O82" i="18" s="1"/>
  <c r="P82" i="18" s="1"/>
  <c r="M81" i="18"/>
  <c r="K81" i="18"/>
  <c r="O81" i="18" s="1"/>
  <c r="P81" i="18" s="1"/>
  <c r="M80" i="18"/>
  <c r="K80" i="18"/>
  <c r="O80" i="18" s="1"/>
  <c r="P80" i="18" s="1"/>
  <c r="M79" i="18"/>
  <c r="K79" i="18"/>
  <c r="O79" i="18" s="1"/>
  <c r="P79" i="18" s="1"/>
  <c r="M78" i="18"/>
  <c r="K78" i="18"/>
  <c r="O78" i="18" s="1"/>
  <c r="P78" i="18" s="1"/>
  <c r="M77" i="18"/>
  <c r="K77" i="18"/>
  <c r="O77" i="18" s="1"/>
  <c r="P77" i="18" s="1"/>
  <c r="M76" i="18"/>
  <c r="K76" i="18"/>
  <c r="O76" i="18" s="1"/>
  <c r="P76" i="18" s="1"/>
  <c r="M75" i="18"/>
  <c r="K75" i="18"/>
  <c r="O75" i="18" s="1"/>
  <c r="P75" i="18" s="1"/>
  <c r="M74" i="18"/>
  <c r="K74" i="18"/>
  <c r="O74" i="18" s="1"/>
  <c r="P74" i="18" s="1"/>
  <c r="M73" i="18"/>
  <c r="K73" i="18"/>
  <c r="O73" i="18" s="1"/>
  <c r="P73" i="18" s="1"/>
  <c r="M72" i="18"/>
  <c r="K72" i="18"/>
  <c r="O72" i="18" s="1"/>
  <c r="P72" i="18" s="1"/>
  <c r="M71" i="18"/>
  <c r="K71" i="18"/>
  <c r="O71" i="18" s="1"/>
  <c r="P71" i="18" s="1"/>
  <c r="K70" i="18"/>
  <c r="O70" i="18" s="1"/>
  <c r="P70" i="18" s="1"/>
  <c r="M69" i="18"/>
  <c r="K69" i="18"/>
  <c r="O69" i="18" s="1"/>
  <c r="P69" i="18" s="1"/>
  <c r="M68" i="18"/>
  <c r="K68" i="18"/>
  <c r="O68" i="18" s="1"/>
  <c r="P68" i="18" s="1"/>
  <c r="M67" i="18"/>
  <c r="K67" i="18"/>
  <c r="O67" i="18" s="1"/>
  <c r="P67" i="18" s="1"/>
  <c r="M66" i="18"/>
  <c r="K66" i="18"/>
  <c r="O66" i="18" s="1"/>
  <c r="P66" i="18" s="1"/>
  <c r="M65" i="18"/>
  <c r="K65" i="18"/>
  <c r="O65" i="18" s="1"/>
  <c r="P65" i="18" s="1"/>
  <c r="M64" i="18"/>
  <c r="K64" i="18"/>
  <c r="O64" i="18" s="1"/>
  <c r="P64" i="18" s="1"/>
  <c r="M63" i="18"/>
  <c r="K63" i="18"/>
  <c r="O63" i="18" s="1"/>
  <c r="P63" i="18" s="1"/>
  <c r="M62" i="18"/>
  <c r="K62" i="18"/>
  <c r="O62" i="18" s="1"/>
  <c r="P62" i="18" s="1"/>
  <c r="M61" i="18"/>
  <c r="K61" i="18"/>
  <c r="O61" i="18" s="1"/>
  <c r="P61" i="18" s="1"/>
  <c r="M60" i="18"/>
  <c r="K60" i="18"/>
  <c r="O60" i="18" s="1"/>
  <c r="P60" i="18" s="1"/>
  <c r="M59" i="18"/>
  <c r="K59" i="18"/>
  <c r="O59" i="18" s="1"/>
  <c r="P59" i="18" s="1"/>
  <c r="M58" i="18"/>
  <c r="K58" i="18"/>
  <c r="O58" i="18" s="1"/>
  <c r="P58" i="18" s="1"/>
  <c r="M57" i="18"/>
  <c r="K57" i="18"/>
  <c r="O57" i="18" s="1"/>
  <c r="P57" i="18" s="1"/>
  <c r="M56" i="18"/>
  <c r="K56" i="18"/>
  <c r="O56" i="18" s="1"/>
  <c r="P56" i="18" s="1"/>
  <c r="M55" i="18"/>
  <c r="K55" i="18"/>
  <c r="O55" i="18" s="1"/>
  <c r="P55" i="18" s="1"/>
  <c r="M54" i="18"/>
  <c r="K54" i="18"/>
  <c r="O54" i="18" s="1"/>
  <c r="P54" i="18" s="1"/>
  <c r="M53" i="18"/>
  <c r="K53" i="18"/>
  <c r="O53" i="18" s="1"/>
  <c r="P53" i="18" s="1"/>
  <c r="M52" i="18"/>
  <c r="K52" i="18"/>
  <c r="O52" i="18" s="1"/>
  <c r="P52" i="18" s="1"/>
  <c r="M51" i="18"/>
  <c r="K51" i="18"/>
  <c r="O51" i="18" s="1"/>
  <c r="P51" i="18" s="1"/>
  <c r="M50" i="18"/>
  <c r="K50" i="18"/>
  <c r="O50" i="18" s="1"/>
  <c r="P50" i="18" s="1"/>
  <c r="M49" i="18"/>
  <c r="K49" i="18"/>
  <c r="O49" i="18" s="1"/>
  <c r="P49" i="18" s="1"/>
  <c r="M48" i="18"/>
  <c r="K48" i="18"/>
  <c r="O48" i="18" s="1"/>
  <c r="P48" i="18" s="1"/>
  <c r="M47" i="18"/>
  <c r="K47" i="18"/>
  <c r="O47" i="18" s="1"/>
  <c r="P47" i="18" s="1"/>
  <c r="M46" i="18"/>
  <c r="K46" i="18"/>
  <c r="O46" i="18" s="1"/>
  <c r="P46" i="18" s="1"/>
  <c r="M45" i="18"/>
  <c r="K45" i="18"/>
  <c r="O45" i="18" s="1"/>
  <c r="P45" i="18" s="1"/>
  <c r="M44" i="18"/>
  <c r="K44" i="18"/>
  <c r="O44" i="18" s="1"/>
  <c r="P44" i="18" s="1"/>
  <c r="M43" i="18"/>
  <c r="K43" i="18"/>
  <c r="O43" i="18" s="1"/>
  <c r="P43" i="18" s="1"/>
  <c r="M42" i="18"/>
  <c r="K42" i="18"/>
  <c r="O42" i="18" s="1"/>
  <c r="P42" i="18" s="1"/>
  <c r="M41" i="18"/>
  <c r="K41" i="18"/>
  <c r="O41" i="18" s="1"/>
  <c r="P41" i="18" s="1"/>
  <c r="M40" i="18"/>
  <c r="K40" i="18"/>
  <c r="O40" i="18" s="1"/>
  <c r="P40" i="18" s="1"/>
  <c r="M39" i="18"/>
  <c r="K39" i="18"/>
  <c r="O39" i="18" s="1"/>
  <c r="P39" i="18" s="1"/>
  <c r="M38" i="18"/>
  <c r="K38" i="18"/>
  <c r="O38" i="18" s="1"/>
  <c r="P38" i="18" s="1"/>
  <c r="M37" i="18"/>
  <c r="K37" i="18"/>
  <c r="O37" i="18" s="1"/>
  <c r="P37" i="18" s="1"/>
  <c r="M36" i="18"/>
  <c r="K36" i="18"/>
  <c r="O36" i="18" s="1"/>
  <c r="P36" i="18" s="1"/>
  <c r="M35" i="18"/>
  <c r="K35" i="18"/>
  <c r="O35" i="18" s="1"/>
  <c r="P35" i="18" s="1"/>
  <c r="M34" i="18"/>
  <c r="K34" i="18"/>
  <c r="O34" i="18" s="1"/>
  <c r="P34" i="18" s="1"/>
  <c r="M33" i="18"/>
  <c r="K33" i="18"/>
  <c r="O33" i="18" s="1"/>
  <c r="P33" i="18" s="1"/>
  <c r="M32" i="18"/>
  <c r="K32" i="18"/>
  <c r="O32" i="18" s="1"/>
  <c r="P32" i="18" s="1"/>
  <c r="M31" i="18"/>
  <c r="K31" i="18"/>
  <c r="O31" i="18" s="1"/>
  <c r="P31" i="18" s="1"/>
  <c r="M30" i="18"/>
  <c r="K30" i="18"/>
  <c r="O30" i="18" s="1"/>
  <c r="P30" i="18" s="1"/>
  <c r="M29" i="18"/>
  <c r="K29" i="18"/>
  <c r="O29" i="18" s="1"/>
  <c r="P29" i="18" s="1"/>
  <c r="M28" i="18"/>
  <c r="K28" i="18"/>
  <c r="O28" i="18" s="1"/>
  <c r="P28" i="18" s="1"/>
  <c r="M27" i="18"/>
  <c r="K27" i="18"/>
  <c r="O27" i="18" s="1"/>
  <c r="P27" i="18" s="1"/>
  <c r="M26" i="18"/>
  <c r="K26" i="18"/>
  <c r="O26" i="18" s="1"/>
  <c r="P26" i="18" s="1"/>
  <c r="M25" i="18"/>
  <c r="K25" i="18"/>
  <c r="O25" i="18" s="1"/>
  <c r="P25" i="18" s="1"/>
  <c r="M24" i="18"/>
  <c r="K24" i="18"/>
  <c r="O24" i="18" s="1"/>
  <c r="P24" i="18" s="1"/>
  <c r="M23" i="18"/>
  <c r="K23" i="18"/>
  <c r="O23" i="18" s="1"/>
  <c r="P23" i="18" s="1"/>
  <c r="M22" i="18"/>
  <c r="K22" i="18"/>
  <c r="O22" i="18" s="1"/>
  <c r="P22" i="18" s="1"/>
  <c r="M21" i="18"/>
  <c r="K21" i="18"/>
  <c r="O21" i="18" s="1"/>
  <c r="P21" i="18" s="1"/>
  <c r="M20" i="18"/>
  <c r="K20" i="18"/>
  <c r="O20" i="18" s="1"/>
  <c r="P20" i="18" s="1"/>
  <c r="M19" i="18"/>
  <c r="K19" i="18"/>
  <c r="O19" i="18" s="1"/>
  <c r="P19" i="18" s="1"/>
  <c r="M18" i="18"/>
  <c r="K18" i="18"/>
  <c r="O18" i="18" s="1"/>
  <c r="P18" i="18" s="1"/>
  <c r="M17" i="18"/>
  <c r="K17" i="18"/>
  <c r="O17" i="18" s="1"/>
  <c r="P17" i="18" s="1"/>
  <c r="M16" i="18"/>
  <c r="K16" i="18"/>
  <c r="O16" i="18" s="1"/>
  <c r="P16" i="18" s="1"/>
  <c r="M15" i="18"/>
  <c r="K15" i="18"/>
  <c r="O15" i="18" s="1"/>
  <c r="P15" i="18" s="1"/>
  <c r="M14" i="18"/>
  <c r="K14" i="18"/>
  <c r="O14" i="18" s="1"/>
  <c r="P14" i="18" s="1"/>
  <c r="M13" i="18"/>
  <c r="K13" i="18"/>
  <c r="O13" i="18" s="1"/>
  <c r="P13" i="18" s="1"/>
  <c r="M12" i="18"/>
  <c r="K12" i="18"/>
  <c r="O12" i="18" s="1"/>
  <c r="P12" i="18" s="1"/>
  <c r="M11" i="18"/>
  <c r="K11" i="18"/>
  <c r="O11" i="18" s="1"/>
  <c r="P11" i="18" s="1"/>
  <c r="K10" i="18"/>
  <c r="O10" i="18" s="1"/>
  <c r="P10" i="18" s="1"/>
  <c r="O9" i="18"/>
  <c r="P9" i="18" s="1"/>
  <c r="M9" i="18"/>
  <c r="K9" i="18"/>
  <c r="O8" i="18"/>
  <c r="P8" i="18" s="1"/>
  <c r="M8" i="18"/>
  <c r="K8" i="18"/>
  <c r="O7" i="18"/>
  <c r="P7" i="18" s="1"/>
  <c r="M7" i="18"/>
  <c r="K7" i="18"/>
  <c r="O6" i="18"/>
  <c r="P6" i="18" s="1"/>
  <c r="M6" i="18"/>
  <c r="K6" i="18"/>
  <c r="O5" i="18"/>
  <c r="P5" i="18" s="1"/>
  <c r="K5" i="18"/>
  <c r="M4" i="18"/>
  <c r="O4" i="18" s="1"/>
  <c r="P4" i="18" s="1"/>
  <c r="K4" i="18"/>
  <c r="M3" i="18"/>
  <c r="O3" i="18" s="1"/>
  <c r="P3" i="18" s="1"/>
  <c r="K3" i="18"/>
  <c r="K2" i="18"/>
  <c r="O2" i="18" s="1"/>
  <c r="P2" i="18" s="1"/>
  <c r="N21" i="14" l="1"/>
  <c r="L21" i="14"/>
  <c r="J21" i="14"/>
  <c r="I21" i="14"/>
  <c r="H21" i="14"/>
  <c r="K20" i="14"/>
  <c r="O20" i="14" s="1"/>
  <c r="P20" i="14" s="1"/>
  <c r="M21" i="14"/>
  <c r="K21" i="14" l="1"/>
  <c r="P21" i="14" l="1"/>
  <c r="O21" i="14"/>
</calcChain>
</file>

<file path=xl/sharedStrings.xml><?xml version="1.0" encoding="utf-8"?>
<sst xmlns="http://schemas.openxmlformats.org/spreadsheetml/2006/main" count="1963" uniqueCount="386">
  <si>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</si>
  <si>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</si>
  <si>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</si>
  <si>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</si>
  <si>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</si>
  <si>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</si>
  <si>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</si>
  <si>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</si>
  <si>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ANALISTA DE RECURSOS HUMANOS</t>
  </si>
  <si>
    <t>KENIA DENISSE TAVAREZ URENA</t>
  </si>
  <si>
    <t>CHOFER</t>
  </si>
  <si>
    <t>JOSE MANUEL FELIX POLANCO</t>
  </si>
  <si>
    <t>ALINA CRUZ DE VARGAS</t>
  </si>
  <si>
    <t>AUXILIAR ADMINISTRATIVO I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</si>
  <si>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</si>
  <si>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</si>
  <si>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</si>
  <si>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</si>
  <si>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</si>
  <si>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</si>
  <si>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</si>
  <si>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</si>
  <si>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</si>
  <si>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HANNELLY ESTHER TELLERIA SOTO</t>
  </si>
  <si>
    <t>MARIA ALTAGRACIA MONTERO PAULINO</t>
  </si>
  <si>
    <t>SANTA JOSEFINA MARTINEZ JAVIER</t>
  </si>
  <si>
    <t>YURIKO ARIYAMA ARIYAMA</t>
  </si>
  <si>
    <t>ANALISTA PLANIFICACION</t>
  </si>
  <si>
    <t>ZOILA NURIS JAVIER DAVID</t>
  </si>
  <si>
    <t>ALEJANDRO CARABALLO</t>
  </si>
  <si>
    <t>LEONDY VICENTE ENCARNACION</t>
  </si>
  <si>
    <t>NARDA VASQUEZ SOLANO</t>
  </si>
  <si>
    <t>ASESOR</t>
  </si>
  <si>
    <t>MIGUEL BOLIVAR SOSA DUARTE</t>
  </si>
  <si>
    <t>ROLANDO JOSE HERNANDEZ TAVERAS</t>
  </si>
  <si>
    <t>FRANCISCO ALBERTO DE LA ROSA CHALAS</t>
  </si>
  <si>
    <t>JOSE ANGEL REYNOSO MEJIA</t>
  </si>
  <si>
    <t>MARLEN REYNOSO JIMENEZ</t>
  </si>
  <si>
    <t>NAUEL BOURTOKAN ZAHOURY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</si>
  <si>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</si>
  <si>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</si>
  <si>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</si>
  <si>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</si>
  <si>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</si>
  <si>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NOMBRE</t>
  </si>
  <si>
    <t xml:space="preserve">FUNCION </t>
  </si>
  <si>
    <t>ESTATUS</t>
  </si>
  <si>
    <t>DEPARTAMENTO</t>
  </si>
  <si>
    <t>CARRERA ADMINISTRATIVA</t>
  </si>
  <si>
    <t>FIJO</t>
  </si>
  <si>
    <t>NO.</t>
  </si>
  <si>
    <t>ESTATUTO SIMPLIFICADO</t>
  </si>
  <si>
    <t>DIRECCION EJECUTIVA</t>
  </si>
  <si>
    <t>DIRECCION GENERAL</t>
  </si>
  <si>
    <t>AMELIA MERCEDES RAMIREZ GARCIA</t>
  </si>
  <si>
    <t>DE LIBRE NOMBRAMIENTO Y REMOCION</t>
  </si>
  <si>
    <t>REPORTE DE NOMINA</t>
  </si>
  <si>
    <t>MARIA AMANCIA ABREU</t>
  </si>
  <si>
    <t>ANALISTA DESARROLLO ORGANIZACIONAL</t>
  </si>
  <si>
    <t>CARGO DE CONFIANZA</t>
  </si>
  <si>
    <t>VICTOR SALVADOR PICHARDO DE LOS SANTOS</t>
  </si>
  <si>
    <t>MARTIN CRUZ REYES</t>
  </si>
  <si>
    <t>CHOFER I</t>
  </si>
  <si>
    <t>PABLO ALBERTO BLANCO CASTILLO</t>
  </si>
  <si>
    <t>NETO</t>
  </si>
  <si>
    <t xml:space="preserve">TOTAL GENERAL </t>
  </si>
  <si>
    <t>ENCARGADO OFICINA REGIONAL</t>
  </si>
  <si>
    <t>COORDINADORA DE EVENTOS Y PROTOCOLO</t>
  </si>
  <si>
    <t>NALDA YALINA LIZARDO ZORRILLA</t>
  </si>
  <si>
    <t>JORGE LUIS ESPINOSA YSABEL</t>
  </si>
  <si>
    <t>ANALISTA DE COMUNICACIONES</t>
  </si>
  <si>
    <t>PEDRO DE LA CRUZ</t>
  </si>
  <si>
    <t>ANALISTA DE TRANSPARENCIA GUBERNAMENTAL</t>
  </si>
  <si>
    <t>NATALIE MERCEDES TEJADA JIMINIAN</t>
  </si>
  <si>
    <t xml:space="preserve">ANALISTA DE COMISIONES DE ETICA PUBLICA </t>
  </si>
  <si>
    <t xml:space="preserve">MELISSA CAROLINA CANTO SANTANA </t>
  </si>
  <si>
    <t xml:space="preserve">NANCY ESTHER MERCEDES CONTRERAS </t>
  </si>
  <si>
    <t>SENYACE ORTIZ ANGELES</t>
  </si>
  <si>
    <t>WENDY RAFAELINA LOPEZ TAPIA</t>
  </si>
  <si>
    <t>SUELDO BRUTO (RD$)</t>
  </si>
  <si>
    <t>ANA LUISA FELIX FELIPE</t>
  </si>
  <si>
    <t>SEGURIDAD MILITAR</t>
  </si>
  <si>
    <t xml:space="preserve">SEGURIDAD </t>
  </si>
  <si>
    <t>PERSONAL DE VIGILANCIA</t>
  </si>
  <si>
    <t>RESPONSABLE ACCESO A LA INFORMACION</t>
  </si>
  <si>
    <t>RAFAELA ENEIDA GARCIA MARTINEZ</t>
  </si>
  <si>
    <t>WILLY RICARDO SANTOS REYES</t>
  </si>
  <si>
    <t>CRISTINA MARIA DE L VARGAS FERNANDEZ</t>
  </si>
  <si>
    <t>BRUNILDA BRITO VILLA</t>
  </si>
  <si>
    <t>TECNICO AUDIOVISUAL</t>
  </si>
  <si>
    <t>CAPITULO:  0201     SUBCAPTULO: 06     DAF:01     UE:008     PROGRAMA: 16     SUBPROGRAMA: 02     PROYECTO: 0     ACTIVIDAD:001     CUENTA: 2.1.2.2.05    FONDO:0100</t>
  </si>
  <si>
    <t>CAPITULO:  0201     SUBCAPTULO: 06     DAF:01     UE:008     PROGRAMA: 16     SUBPROGRAMA: 02     PROYECTO: 0     ACTIVIDAD:001     CUENTA: 2.1.1.1.01     FONDO:0100</t>
  </si>
  <si>
    <t>MARIBEL DE JESUS DEL ROSARIO</t>
  </si>
  <si>
    <t>ADA SANTANA REYES</t>
  </si>
  <si>
    <t>AYUDANTE DE MANTENIMIENTO</t>
  </si>
  <si>
    <t>PARQUEADOR</t>
  </si>
  <si>
    <t>ISAEL ALBERTO VALDEZ LARA</t>
  </si>
  <si>
    <t>WEBMASTER</t>
  </si>
  <si>
    <t>ASESORA</t>
  </si>
  <si>
    <t>TEODORA CASTRO DE LA ROSA</t>
  </si>
  <si>
    <t>TECNICO DE RECURSOS HUMANOS</t>
  </si>
  <si>
    <t>KRISHNA RAFAEL GUZMAN</t>
  </si>
  <si>
    <t>JOVANNY MARCELO PEREZ TAVAREZ</t>
  </si>
  <si>
    <t>SANTIAGO DRULLARD DEOGRACIA</t>
  </si>
  <si>
    <t>COORDINADORA</t>
  </si>
  <si>
    <t>FRANGELY LOPEZ MARTINEZ</t>
  </si>
  <si>
    <t>TECNICO DE MONITOREO DE LAS OAI Y PORTALES DE TRANSPARENCIA</t>
  </si>
  <si>
    <t>BERENICE BARINAS UBIÑAS</t>
  </si>
  <si>
    <t>DIRECTORA EJECUTIVA</t>
  </si>
  <si>
    <t>ELIZABET ROSANNA DIAZ VALERIO</t>
  </si>
  <si>
    <t>ARTURINA BRITO HERNANDEZ</t>
  </si>
  <si>
    <t>LAURA AMELIA ECHAVARRIA JOAQUIN</t>
  </si>
  <si>
    <t>GADY GABRIEL SUAZO FERMIN</t>
  </si>
  <si>
    <t>WANDA GUILLERMINA CURIEL CABRERA</t>
  </si>
  <si>
    <t>IRAIDI JOSEFINA ALCANTARA FORTUNA</t>
  </si>
  <si>
    <t>ESTHEFANIA FELIX BATISTA</t>
  </si>
  <si>
    <t>ALICE AIRAM GUERRA RAMIREZ</t>
  </si>
  <si>
    <t>ASISTENTE EJECUTIVA</t>
  </si>
  <si>
    <t>WILLY JOEL GARCIA REYNOSO</t>
  </si>
  <si>
    <t>TEMPORAL CARGO DE CARRERA</t>
  </si>
  <si>
    <t>IVAN CRUZ DARDENNE</t>
  </si>
  <si>
    <t>JOSE SIME CANDELARIO</t>
  </si>
  <si>
    <t>GLENNY ROSANNA VILLANUEVA CARTY</t>
  </si>
  <si>
    <t>MARCELLE VIOLETA HERRERA CONTIN</t>
  </si>
  <si>
    <t>FLAVIA CAROLINA ABREU PEÑA</t>
  </si>
  <si>
    <t>ANALISTA DE PRESUPUESTO</t>
  </si>
  <si>
    <t>CARLOS ROBERTO ROSADO ROMERO</t>
  </si>
  <si>
    <t>ANALISTA DE PLANIFICACION</t>
  </si>
  <si>
    <t>ROSSANNA ELIZABETH DALMASI DE LO SANTOS</t>
  </si>
  <si>
    <t>ANALISTA GESTION DE CALIDAD</t>
  </si>
  <si>
    <t>ROBERTO EMILIO ESQUEA MENDEZ</t>
  </si>
  <si>
    <t>SOPORTE A USUARIO</t>
  </si>
  <si>
    <t>PAOLA CABRERA VASQUEZ</t>
  </si>
  <si>
    <t>JOSE ANTONIO ALMONTE RAMIREZ</t>
  </si>
  <si>
    <t>DAVIANA JOSEFINA BELLO YAPORT</t>
  </si>
  <si>
    <t>ENC. DIVISION INVESTIGACION</t>
  </si>
  <si>
    <t>HASLIN NICOLE SANTANA SANTANA</t>
  </si>
  <si>
    <t>JEISSI MARIA DIAZ ALCANTARA</t>
  </si>
  <si>
    <t>MIOSOTIS ALTAGRACIA COSTE REYES</t>
  </si>
  <si>
    <t>Neto</t>
  </si>
  <si>
    <t>Sueldo Bruto (RD$)</t>
  </si>
  <si>
    <t>SULEIDIZ REYNOSO MENDEZ</t>
  </si>
  <si>
    <t>PATRICIA MASSIEL POLANCO HERNANDEZ</t>
  </si>
  <si>
    <t>JOSE LUIS ALMONTE RAMIREZ</t>
  </si>
  <si>
    <t>CLARITZA ARISLEYDA POLANCO</t>
  </si>
  <si>
    <t>CESIA EUNICE CUEVAS FERRERAS</t>
  </si>
  <si>
    <t>XIOMARA MERCEDES SEVERINO</t>
  </si>
  <si>
    <t>FRANCISCO LEONIDO PERALTA RODRIGUEZ</t>
  </si>
  <si>
    <t>EFREN TURBI GONZALEZ</t>
  </si>
  <si>
    <t>NO</t>
  </si>
  <si>
    <t>MARIA FERNANDA DE LOS SANTOS GARCIA</t>
  </si>
  <si>
    <t>MARIEM MONTES DE OCA HESNI</t>
  </si>
  <si>
    <t>DIRECTORA ADMINISTRATIVA</t>
  </si>
  <si>
    <t>DIRECTOR TIC</t>
  </si>
  <si>
    <t>JOVANNY PEREZ GERONIMO</t>
  </si>
  <si>
    <t>MARIA JOSE PANTALEON READ</t>
  </si>
  <si>
    <t>DISENADOR GRAFICO</t>
  </si>
  <si>
    <t>YAFREISY HERNANDEZ POLANCO</t>
  </si>
  <si>
    <t>ADMINISTRADORA DE COMUNIDADES VIRTUALES</t>
  </si>
  <si>
    <t>MELIDA MARIA YNMACULADA PICHARDO</t>
  </si>
  <si>
    <t>DIRECTORA DE COMUNICACIONES</t>
  </si>
  <si>
    <t>DIRECTORA DE RECURSOS HUMANOS</t>
  </si>
  <si>
    <t>DIRECTOR PLANIFICACION Y DESARROLLO</t>
  </si>
  <si>
    <t>DIRECTOR FINANCIERO</t>
  </si>
  <si>
    <t>DIRECCION ADMINISTRATIVA</t>
  </si>
  <si>
    <t>DIRECCION FINANCIERA</t>
  </si>
  <si>
    <t>DIRECCION</t>
  </si>
  <si>
    <t>MENSAJERO INTERNO</t>
  </si>
  <si>
    <t>JAN CARLOS GARCIA RAMIREZ</t>
  </si>
  <si>
    <t>GILDA MARIA RODRIGUEZ</t>
  </si>
  <si>
    <t>CARLOS JOSE GARCIA NINA</t>
  </si>
  <si>
    <t>ANGEL JUNIOR REYNOSO</t>
  </si>
  <si>
    <t>MARILEIMI MIRANDA RIJO</t>
  </si>
  <si>
    <t>DIRECCION ETICA E INTEGRIDAD GUBERNAMENTAL</t>
  </si>
  <si>
    <t>DIRECCION DE TRANSPARENCIA Y GOBIERNO ABIERTO</t>
  </si>
  <si>
    <t>DIRECCION DE INVESTIGACION Y SEGUIMIENTO DE DENUNCIAS</t>
  </si>
  <si>
    <t>DIRECCION DE PLANIFICACION Y DESARROLLO</t>
  </si>
  <si>
    <t>DIRECCION DE COMUNICACIONES</t>
  </si>
  <si>
    <t>DIRECCION DE RECURSOS HUMANOS</t>
  </si>
  <si>
    <t>YOVANNY ALEXANDER DIAZ MENDOZA</t>
  </si>
  <si>
    <t>ALEXANDER JESUS MENDEZ TERRERO</t>
  </si>
  <si>
    <t>JUAN BELLO DE LEON</t>
  </si>
  <si>
    <t>RAMONA ALTAGRACIA DURAN VASQUEZ</t>
  </si>
  <si>
    <t>CELIA MIGUEL BERROA</t>
  </si>
  <si>
    <t>GLORIA MARIA MEJIA GOMEZ</t>
  </si>
  <si>
    <t>OFICINA REGIONAL ESTE</t>
  </si>
  <si>
    <t>DIRECTORA DE  DESPACHO</t>
  </si>
  <si>
    <t>MARLENNY KATHERINE MADE SOSA</t>
  </si>
  <si>
    <t>DIRECTORA DE TRANSPARENCIA Y GOBIERNO ABIERTO</t>
  </si>
  <si>
    <t>ENCARGADA DIVISION ADMINISTRACION DE OAI</t>
  </si>
  <si>
    <t>VANESSA AMLAFY LUZON ENCARNACION</t>
  </si>
  <si>
    <t xml:space="preserve"> DIRECCION FINANCIERA</t>
  </si>
  <si>
    <t>DIRECCION PLANIFICACION Y DESARROLLO</t>
  </si>
  <si>
    <t xml:space="preserve"> DIRECCION ADMINISTRATIVA</t>
  </si>
  <si>
    <t>DIRECCION DE ETICA E INTEGRIDAD GUBERNAMENTAL</t>
  </si>
  <si>
    <t xml:space="preserve"> DIRECCION DE PROMOCION Y CAPACITACION EN ETICA Y TRANSPARENCIA</t>
  </si>
  <si>
    <t>ANALISTA COMISIONES DE ETICA PUBLICA</t>
  </si>
  <si>
    <t>GUARIONEX VIRGILIO QUEZADA MENDOZA</t>
  </si>
  <si>
    <t>ENCARGADO DEPARTAMENTO DE PROMOCION</t>
  </si>
  <si>
    <t>ASESOR JURIDICO</t>
  </si>
  <si>
    <t>ROSA HAYDEE ROSARIO CORNIEL</t>
  </si>
  <si>
    <t>DIRECCION JURUDICA</t>
  </si>
  <si>
    <t>WANDER JOSUE PENA NAVARRO</t>
  </si>
  <si>
    <t>MARCOS MIGUEL LEONARDO TERRERO</t>
  </si>
  <si>
    <t>YOMARA MERCEDES ROSARIO VENTURA</t>
  </si>
  <si>
    <t>CARLOS MANUEL CARMONA SEGURA</t>
  </si>
  <si>
    <t>GERARDO DE LOS SANTOS RODRIGUEZ</t>
  </si>
  <si>
    <t>DIOMEDES ALEJO GOMEZ</t>
  </si>
  <si>
    <t>MARLYN RODRIGUEZ GOMEZ</t>
  </si>
  <si>
    <t>TECNICO ADMINISTRATIVO</t>
  </si>
  <si>
    <t>EVELIO PEREZ PEREZ</t>
  </si>
  <si>
    <t>HECTOR ANTONIO PAULINO VARGAS</t>
  </si>
  <si>
    <t>MENSAJERO MOTORIZADO</t>
  </si>
  <si>
    <t>KAROLIN MIGUELINA REYES SOCORRO</t>
  </si>
  <si>
    <t>ASISTENTE</t>
  </si>
  <si>
    <t>AUXILIAR DE ALMACEN Y SUMINISTRO</t>
  </si>
  <si>
    <t>TECNICO DE COMUNICACIONES</t>
  </si>
  <si>
    <t>ASESORA EN MATERIA DE MUNICIPALIDAD</t>
  </si>
  <si>
    <t>ENCARGADA DEPARTAMENTO DE CAPACITACION</t>
  </si>
  <si>
    <t>CINDY MARIA REINOSO VALVERDE</t>
  </si>
  <si>
    <t>YASMIN DE LOS ANGELES PEGUERO PEGUERO</t>
  </si>
  <si>
    <t>ANALISTA DE CONFLICTOS DE INTERESES</t>
  </si>
  <si>
    <t>GENERO</t>
  </si>
  <si>
    <t>FEMENINO</t>
  </si>
  <si>
    <t>MASCULINO</t>
  </si>
  <si>
    <t>ELIXANDRA ARVELO</t>
  </si>
  <si>
    <t>DIRECCION DE TECNOLOGIAS DE LA INFORMACION Y COMUNICACIÓN</t>
  </si>
  <si>
    <t>OFICINA REGIONAL DE SANTIAGO</t>
  </si>
  <si>
    <t>ANA ISABEL DIAZ CESPEDES</t>
  </si>
  <si>
    <t>ENCARGADA DEPARTAMENTO SERVICIOS TIC</t>
  </si>
  <si>
    <t>TECNICO EN ARCHIVISTICA</t>
  </si>
  <si>
    <t>INES KARINA HERRERA FAJARDO</t>
  </si>
  <si>
    <t>LAURA SAIRA FERNANDEZ FIGUEROA</t>
  </si>
  <si>
    <t>TECNICO EN COMPRAS Y CONTRATACIONES</t>
  </si>
  <si>
    <t>RAFAEL RODRIGUEZ JIMENEZ</t>
  </si>
  <si>
    <t>LUISA SUJEIRY ZORRILLA GALVA</t>
  </si>
  <si>
    <t xml:space="preserve">AUXILIAR ADMINISTRATIVO </t>
  </si>
  <si>
    <t>EVELIN SHAIRY QUEZADA CUEVAS</t>
  </si>
  <si>
    <t>AUXILIAR ADMINISTRATIVO</t>
  </si>
  <si>
    <t>ENCARGADA DEPARTAMENTO DE CONTABILIDAD</t>
  </si>
  <si>
    <t>AUXILIAR MANTENIMIENTO</t>
  </si>
  <si>
    <t>YEIRIS BERDALIS FELIZ HICIANO</t>
  </si>
  <si>
    <t>AUXILIAR ADMINISTRATIVO i}</t>
  </si>
  <si>
    <t>YSELN AMAISA SILVERIO CASTILLO</t>
  </si>
  <si>
    <t>TECNICO DE PLANIFICACION</t>
  </si>
  <si>
    <t>ROSANNA XIOMARA URDANETA DE LEON</t>
  </si>
  <si>
    <t>JUAN RAMON MONTILLA SANCHEZ</t>
  </si>
  <si>
    <t>ANALISTA SISTEMAS INFORMATICOS</t>
  </si>
  <si>
    <t>CRISTOPHER ENMANUEL ZAIZ ORTEGA</t>
  </si>
  <si>
    <t>TECNICO EN PROGRAMACION</t>
  </si>
  <si>
    <t>ALTAGRACIA PERALTA PIRON</t>
  </si>
  <si>
    <t>ABOGADO DE INVESTIGACION DE DENUNCIAS</t>
  </si>
  <si>
    <t>MELINDA MIGUELINA BELLO FLORES</t>
  </si>
  <si>
    <t>JHONATAN LARA CESPEDES</t>
  </si>
  <si>
    <t>CONTADOR</t>
  </si>
  <si>
    <t>TECNICO DE CONTROL DE BIENES</t>
  </si>
  <si>
    <t>EDELINA MASSIEL ROBLES BATISTA</t>
  </si>
  <si>
    <t>DIRECTORA DE INVESTIGACION Y SEGUIMIENTO DE DENUNCIAS</t>
  </si>
  <si>
    <t>JHON ALBERT MOLINEAUX MARTE</t>
  </si>
  <si>
    <t>MARILEYDA CABRERA CIRIACO</t>
  </si>
  <si>
    <t>DIPSY MASSIEL LOPEZ DIAZ</t>
  </si>
  <si>
    <t>ADMINISTRADOR DE BASE DE DATOS</t>
  </si>
  <si>
    <t>JESSICA LEANNY ARIAS REYES</t>
  </si>
  <si>
    <t>GESTOR DE REDES SOCIALES</t>
  </si>
  <si>
    <t xml:space="preserve">ASISTENTE EJECUTIVA </t>
  </si>
  <si>
    <t>AUXILIAR OFICINA DE ACCESO A LA INFORMACION</t>
  </si>
  <si>
    <t>ENCARGADA DEPARTAMENTO SERVICIOS GENERALES</t>
  </si>
  <si>
    <t>MOISES ELIAS TAVERAS BICHARA</t>
  </si>
  <si>
    <t>ENCARGADO DEPARTAMENTO DE COMPRAS Y CONTRATACIONES</t>
  </si>
  <si>
    <t>ANALISTA DE CAPACITACION Y DESRROLLO</t>
  </si>
  <si>
    <t>Preparado por:</t>
  </si>
  <si>
    <t>Responsable de nómina</t>
  </si>
  <si>
    <t>Aprobado por:</t>
  </si>
  <si>
    <t>Responsable de la Institución</t>
  </si>
  <si>
    <t>Responsable Financiero</t>
  </si>
  <si>
    <t>JUAN EVANGELISTA REYES PEREZ</t>
  </si>
  <si>
    <t>CRISTINA ENCARNACION MATEO</t>
  </si>
  <si>
    <t>GERARDO SOTO LIRANZO</t>
  </si>
  <si>
    <t>JOSE ANTONIO OGANDO VALDEZ</t>
  </si>
  <si>
    <t>MOISEE MEDINA SANCHEZ</t>
  </si>
  <si>
    <t>YAJAIRA ENCARNACIÓN DOMINGUEZ</t>
  </si>
  <si>
    <t>LUIS EDARVIN OGANDO AQUINO</t>
  </si>
  <si>
    <t>KARLA MASSIEL AGRAMONTE LORA</t>
  </si>
  <si>
    <t>YOHANDY YUDELKA PERALTA TAPIA</t>
  </si>
  <si>
    <t>TECNICO MONITOREO OAI Y PORTALES DE TRANSPARENCIA</t>
  </si>
  <si>
    <t>PEDRO MIGUEL FIGUEROA DOMINGUEZ</t>
  </si>
  <si>
    <t>DIRECCION GENERAL DE ETICA E INTEGRIDAD GUBERNAMENTAL</t>
  </si>
  <si>
    <t>GILKA YVELISSE MELENDEZ FERNANDEZ</t>
  </si>
  <si>
    <t>ASESOR TECNICO DIR. GRAL</t>
  </si>
  <si>
    <t>LESBIA CAMILA CHAVEZ FERNANDEZ</t>
  </si>
  <si>
    <t>ASESOR(A) EN RELACIONES INTER</t>
  </si>
  <si>
    <t>OFICINA REGIONAL ESTE- DIGEIG</t>
  </si>
  <si>
    <t>DIRECCION DE PLANIFICACION Y DESARROLLO- DIGEIG</t>
  </si>
  <si>
    <t>EMMANUEL LORA GRACIANO</t>
  </si>
  <si>
    <t>DIRECCION DE RECURSOS HUMANOS- DIGEIG</t>
  </si>
  <si>
    <t>DIRECCION DE COMUNICACIONES- DIGEIG</t>
  </si>
  <si>
    <t>ENC.DPTO.PROTOC.Y EVENTOS</t>
  </si>
  <si>
    <t>DIRECCION FINANCIERA- DIGEIG</t>
  </si>
  <si>
    <t>DIRECCION DE TECNOLOGIAS DE LA INFORMACION Y COMUNICACIÓN- DIGEIG</t>
  </si>
  <si>
    <t>CONCEPTO PAGO SUELDO 000001 - FIJOS CORRESPONDIENTE AL MES ABRIL 2022</t>
  </si>
  <si>
    <t>CONCEPTO PAGO SUELDO 000007 - PERSONAL DE VIGILANCIA CORRESPONDIENTE AL  MES ABRIL 2022</t>
  </si>
  <si>
    <t>CONCEPTO PAGO SUELDO 000018 - EMPLEADOS TEMPORALES CORRESPONDIENTE AL MES ABRIL 2022</t>
  </si>
  <si>
    <t>ENCARGADO (A) FORMULACION, MO</t>
  </si>
  <si>
    <t>ANALISTA DE GESTION DE CALIDA</t>
  </si>
  <si>
    <t>DIRECTOR DE PLANIFICACION Y D</t>
  </si>
  <si>
    <t>ENC. DEPARTAMENTO CALIDAD EN</t>
  </si>
  <si>
    <t>YSLEN AMAISA SILVERIO CASTILLO</t>
  </si>
  <si>
    <t>DIRECCION JURIDICA- DIGEIG</t>
  </si>
  <si>
    <t>ENC. DPTO. ELABORACION DOCUME</t>
  </si>
  <si>
    <t>DELTA CORKIDIS DEL SOCORRO PANIAGUA</t>
  </si>
  <si>
    <t>DIRECTOR (A) JURIDICO</t>
  </si>
  <si>
    <t>CARMEN ROSSINA GUERRERO HEREDIA</t>
  </si>
  <si>
    <t>DIRECTOR GESTION HUMANA</t>
  </si>
  <si>
    <t>YESSENIA SALAZAR</t>
  </si>
  <si>
    <t>DEPARTAMENTO DE REGISTRO, CONTROL Y NOMINA- DIGEIG</t>
  </si>
  <si>
    <t>DANIELA JIMENEZ ZALA</t>
  </si>
  <si>
    <t>LILIAM ELIZABETH BAEZ HERNANDEZ</t>
  </si>
  <si>
    <t>ENC. DE REGISTRO,CONTROL Y NÓ</t>
  </si>
  <si>
    <t>DEPARTAMENTO DE EVALUACION DEL DESEMPEÑO Y CAPACITACION- DIGEIG</t>
  </si>
  <si>
    <t xml:space="preserve">ENCARGADO DE EVAL. DEL DESEMP </t>
  </si>
  <si>
    <t>ANA MERIDA CASTILLO QUEVEDO</t>
  </si>
  <si>
    <t>DEPARTAMENTO DE ORGANIZACION DEL TRABAJO YCOMPENSACIONES- DIGEIG</t>
  </si>
  <si>
    <t>ENC. ORGANIZACION DEL TRABAJO</t>
  </si>
  <si>
    <t>ROSANNA XIOMARA URDANETA DE RODRIGU</t>
  </si>
  <si>
    <t>AUXILIAR COMUNICACIONES</t>
  </si>
  <si>
    <t>DISEÑADOR GRAFICO</t>
  </si>
  <si>
    <t>DIRECTOR (A) COMUNICACIONES</t>
  </si>
  <si>
    <t>ADMINISTRADOR (A) DE COMUNIDA</t>
  </si>
  <si>
    <t>ENC. DEPARTAMENTO OPERACIONES</t>
  </si>
  <si>
    <t>DIRECTOR DE TECNOLOGIAS DE LA</t>
  </si>
  <si>
    <t>SOPORTE USUARIO</t>
  </si>
  <si>
    <t>ENCARGADO DE DEPARTAMENTO</t>
  </si>
  <si>
    <t>ANALISTA SISTEMAS INFORMATICO</t>
  </si>
  <si>
    <t>JOHN ALBERT MOLINEAUX MARTE</t>
  </si>
  <si>
    <t>ADMINISTRADOR BASE DE DATOS</t>
  </si>
  <si>
    <t xml:space="preserve">JOSE SIME CANDELARIO                                          </t>
  </si>
  <si>
    <t xml:space="preserve">WANDER JOSUE PEÑA NAVARRO                          </t>
  </si>
  <si>
    <t xml:space="preserve"> CONTADOR</t>
  </si>
  <si>
    <t xml:space="preserve">FLAVIA CAROLINA ABREU PEÑA                             </t>
  </si>
  <si>
    <t>ENC. DPTO. PRESUPUESTO</t>
  </si>
  <si>
    <t>DIRECTOR ADMINISTRATIVO</t>
  </si>
  <si>
    <t>ENCARGADO DEPTO. SERVICIOS GE</t>
  </si>
  <si>
    <t>TECNICO EN COMPRAS Y CONTRATA</t>
  </si>
  <si>
    <t>ENC. DEPTO. DE COMPRAS Y CONT</t>
  </si>
  <si>
    <t>DIRECCION DE TRANSPARENCIA Y GOBIERNO ABIERTO- DIGEIG</t>
  </si>
  <si>
    <t>COORDINADOR (A)</t>
  </si>
  <si>
    <t>ANALISTA DE TRANSPARENCIA GUB</t>
  </si>
  <si>
    <t>DEPARTAMENTO DE GESTION PUBLICA TRANSPARENTE- DIGEIG</t>
  </si>
  <si>
    <t>TECNICO MONITOREO OAI Y PORTA</t>
  </si>
  <si>
    <t>BRAULIO ANTONIO POLANCO</t>
  </si>
  <si>
    <t>DIRECCION DE PROMOCION Y CAPACITACION EN ETICA Y TRANSPARENCIA- DIGEIG</t>
  </si>
  <si>
    <t>ENC. DE CAPACITACION</t>
  </si>
  <si>
    <t>DIRECCION DE ETICA E INTEGRIDAD GUBERNAMENTAL- DIGEIG</t>
  </si>
  <si>
    <t>ENCARGADO (A) DIVISION COMISI</t>
  </si>
  <si>
    <t>ANALISTA DE COMISIONES DE ÉTI</t>
  </si>
  <si>
    <t>MELIDA MARIA YNMACULADA PICHARDO DE</t>
  </si>
  <si>
    <t>ENC. DPTO. DE SISTEMAS DE INT</t>
  </si>
  <si>
    <t>DIRECCION DE INVESTIGACIÓN Y SEGUIMIENTO DE DENUNCIAS- DIGEIG</t>
  </si>
  <si>
    <t>ABOGADO DE INVESTIGACION DE D</t>
  </si>
  <si>
    <t>ENC. DIVISION DE INVESTIGACIO</t>
  </si>
  <si>
    <t>YASMIN DE LOS ANGELES PEGUERO PEGUE</t>
  </si>
  <si>
    <t>ANALISTA DE CONFLICTOS DE INT</t>
  </si>
  <si>
    <t>Nomina</t>
  </si>
  <si>
    <t>Nomina Fijos</t>
  </si>
  <si>
    <t xml:space="preserve"> </t>
  </si>
  <si>
    <t xml:space="preserve">Nomina Personal de Vigilancia </t>
  </si>
  <si>
    <t xml:space="preserve">Nomina Temporal Cargos de carrera </t>
  </si>
  <si>
    <t>Nomina Tramite de Pension</t>
  </si>
  <si>
    <t>Nomina Interinato</t>
  </si>
  <si>
    <t>ENC. DPTO. ETICA PÚBLICA</t>
  </si>
  <si>
    <t>ENC. OFICINA REGIONAL ESTE</t>
  </si>
  <si>
    <t>CONCEPTO PAGO SUELDO 150-18 - TRAMITE DE PENSION  CORRESPONDIENTE AL MES ABRIL 2022</t>
  </si>
  <si>
    <t>CONCEPTO PAGO SUELDO 150-18 - INTERINATO CORRESPONDIENTE AL MES ABRIL 2022</t>
  </si>
  <si>
    <t>CAPITULO:  0201     SUBCAPTULO: 06     DAF:01     UE:008     PROGRAMA: 16     SUBPROGRAMA: 02     PROYECTO: 0     ACTIVIDAD:001     CUENTA: 2.1.1.2.11     FONDO:0100</t>
  </si>
  <si>
    <t>MILITAR 001</t>
  </si>
  <si>
    <t>MILITAR 002</t>
  </si>
  <si>
    <t>MILITAR 003</t>
  </si>
  <si>
    <t>MILITAR 004</t>
  </si>
  <si>
    <t>MILITAR 005</t>
  </si>
  <si>
    <t>MILITAR 006</t>
  </si>
  <si>
    <t>MILITAR 007</t>
  </si>
  <si>
    <t>MILITAR 008</t>
  </si>
  <si>
    <t>MILITAR 009</t>
  </si>
  <si>
    <t>COMISION DE SERVICIO</t>
  </si>
  <si>
    <t>ROSMERY ANTONIA HILARIO LORA</t>
  </si>
  <si>
    <t>RECEPCIONISTA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</si>
</sst>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4" fontId="5" fillId="3" borderId="4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left" vertical="center" wrapText="1"/>
    </xf>
    <xf numFmtId="4" fontId="7" fillId="2" borderId="8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/>
    </xf>
    <xf numFmtId="4" fontId="6" fillId="2" borderId="16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3" borderId="3" xfId="0" applyFill="1" applyBorder="1" applyAlignment="1">
      <alignment horizontal="center" vertical="center" wrapText="1"/>
    </xf>
    <xf numFmtId="0" fontId="0" fillId="3" borderId="0" xfId="0" applyFill="1"/>
    <xf numFmtId="4" fontId="5" fillId="0" borderId="1" xfId="0" applyNumberFormat="1" applyFont="1" applyBorder="1" applyAlignment="1">
      <alignment horizontal="center" vertical="center" wrapText="1"/>
    </xf>
    <xf numFmtId="0" fontId="5" fillId="3" borderId="0" xfId="0" applyFont="1" applyFill="1" applyAlignment="1">
      <alignment wrapText="1"/>
    </xf>
    <xf numFmtId="0" fontId="12" fillId="0" borderId="0" xfId="0" applyFont="1"/>
    <xf numFmtId="0" fontId="0" fillId="0" borderId="1" xfId="0" applyBorder="1" applyAlignment="1">
      <alignment horizontal="center" wrapText="1"/>
    </xf>
    <xf numFmtId="4" fontId="7" fillId="2" borderId="15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0" fontId="12" fillId="3" borderId="0" xfId="0" applyFont="1" applyFill="1" applyAlignment="1">
      <alignment horizontal="center"/>
    </xf>
    <xf numFmtId="0" fontId="12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18" xfId="0" applyFont="1" applyFill="1" applyBorder="1"/>
    <xf numFmtId="0" fontId="12" fillId="3" borderId="18" xfId="0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10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3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left" vertical="center" wrapText="1"/>
    </xf>
    <xf numFmtId="0" fontId="13" fillId="4" borderId="17" xfId="0" applyFont="1" applyFill="1" applyBorder="1" applyAlignment="1">
      <alignment horizontal="center" vertical="center" wrapText="1"/>
    </xf>
    <xf numFmtId="4" fontId="13" fillId="4" borderId="17" xfId="0" applyNumberFormat="1" applyFont="1" applyFill="1" applyBorder="1" applyAlignment="1">
      <alignment horizontal="center" vertical="center" wrapText="1"/>
    </xf>
    <xf numFmtId="2" fontId="13" fillId="4" borderId="17" xfId="0" applyNumberFormat="1" applyFont="1" applyFill="1" applyBorder="1" applyAlignment="1">
      <alignment horizontal="center" vertical="center" wrapText="1"/>
    </xf>
    <xf numFmtId="4" fontId="13" fillId="4" borderId="21" xfId="0" applyNumberFormat="1" applyFont="1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4" fontId="13" fillId="4" borderId="1" xfId="0" applyNumberFormat="1" applyFont="1" applyFill="1" applyBorder="1" applyAlignment="1">
      <alignment horizontal="center" vertical="center" wrapText="1"/>
    </xf>
    <xf numFmtId="2" fontId="13" fillId="4" borderId="1" xfId="0" applyNumberFormat="1" applyFont="1" applyFill="1" applyBorder="1" applyAlignment="1">
      <alignment horizontal="center" vertical="center" wrapText="1"/>
    </xf>
    <xf numFmtId="4" fontId="13" fillId="4" borderId="23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24" xfId="0" applyFill="1" applyBorder="1" applyAlignment="1">
      <alignment horizontal="center" vertical="center" wrapText="1"/>
    </xf>
    <xf numFmtId="0" fontId="0" fillId="4" borderId="10" xfId="0" applyFill="1" applyBorder="1" applyAlignment="1">
      <alignment vertical="center" wrapText="1"/>
    </xf>
    <xf numFmtId="0" fontId="13" fillId="4" borderId="10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center" vertical="center" wrapText="1"/>
    </xf>
    <xf numFmtId="4" fontId="13" fillId="4" borderId="10" xfId="0" applyNumberFormat="1" applyFont="1" applyFill="1" applyBorder="1" applyAlignment="1">
      <alignment horizontal="center" vertical="center" wrapText="1"/>
    </xf>
    <xf numFmtId="2" fontId="13" fillId="4" borderId="10" xfId="0" applyNumberFormat="1" applyFont="1" applyFill="1" applyBorder="1" applyAlignment="1">
      <alignment horizontal="center" vertical="center" wrapText="1"/>
    </xf>
    <xf numFmtId="4" fontId="13" fillId="4" borderId="25" xfId="0" applyNumberFormat="1" applyFont="1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3" borderId="2" xfId="0" applyFill="1" applyBorder="1"/>
    <xf numFmtId="4" fontId="5" fillId="3" borderId="2" xfId="0" applyNumberFormat="1" applyFont="1" applyFill="1" applyBorder="1" applyAlignment="1">
      <alignment horizontal="center" vertical="center" wrapText="1"/>
    </xf>
    <xf numFmtId="4" fontId="5" fillId="3" borderId="27" xfId="0" applyNumberFormat="1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4" fontId="5" fillId="3" borderId="6" xfId="0" applyNumberFormat="1" applyFont="1" applyFill="1" applyBorder="1" applyAlignment="1">
      <alignment horizontal="center" vertical="center" wrapText="1"/>
    </xf>
    <xf numFmtId="2" fontId="5" fillId="3" borderId="6" xfId="0" applyNumberFormat="1" applyFont="1" applyFill="1" applyBorder="1" applyAlignment="1">
      <alignment horizontal="center" vertical="center" wrapText="1"/>
    </xf>
    <xf numFmtId="4" fontId="5" fillId="3" borderId="29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5" fillId="3" borderId="11" xfId="0" applyFont="1" applyFill="1" applyBorder="1" applyAlignment="1">
      <alignment horizontal="center" vertical="center" wrapText="1"/>
    </xf>
    <xf numFmtId="4" fontId="11" fillId="2" borderId="33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4" fontId="5" fillId="0" borderId="27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3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4" fontId="5" fillId="0" borderId="29" xfId="0" applyNumberFormat="1" applyFont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2" borderId="15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11" fillId="2" borderId="32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12" fillId="3" borderId="19" xfId="0" applyFont="1" applyFill="1" applyBorder="1" applyAlignment="1">
      <alignment horizontal="center"/>
    </xf>
    <xf numFmtId="0" fontId="0" fillId="3" borderId="0" xfId="0" applyFill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/>
    </xf>
    <xf numFmtId="0" fontId="11" fillId="2" borderId="3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0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1495087</xdr:colOff>
      <xdr:row>0</xdr:row>
      <xdr:rowOff>367394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3849A87B-EBFD-42AC-AB99-9483A10A8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5387" y="367394"/>
          <a:ext cx="9539749" cy="139303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1890684</xdr:colOff>
      <xdr:row>0</xdr:row>
      <xdr:rowOff>320512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33884" y="320512"/>
          <a:ext cx="9539749" cy="139303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3699328</xdr:colOff>
      <xdr:row>0</xdr:row>
      <xdr:rowOff>125185</xdr:rowOff>
    </xdr:from>
    <xdr:ext cx="9309102" cy="1359357"/>
    <xdr:pic>
      <xdr:nvPicPr>
        <xdr:cNvPr id="2" name="Imagen 1">
          <a:extLst>
            <a:ext uri="{FF2B5EF4-FFF2-40B4-BE49-F238E27FC236}">
              <a16:creationId xmlns:a16="http://schemas.microsoft.com/office/drawing/2014/main" id="{B6BE36FC-6B6E-4B64-8750-8B43D5BCA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0288" y="125185"/>
          <a:ext cx="9309102" cy="135935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75040</xdr:colOff>
      <xdr:row>2</xdr:row>
      <xdr:rowOff>56798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FBFE39CC-A5F5-4651-9DE2-4DC56E1D3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4893" y="370563"/>
          <a:ext cx="9539749" cy="139303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712787</xdr:colOff>
      <xdr:row>1</xdr:row>
      <xdr:rowOff>50800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03227395-60ED-49DF-915C-3127C56C8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2087" y="212725"/>
          <a:ext cx="9539749" cy="1393037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7B4233-D891-4370-A2C3-EA1B668B2925}" name="Table1" displayName="Table1" ref="A1:P162" totalsRowShown="0" headerRowDxfId="19" headerRowBorderDxfId="18" tableBorderDxfId="17" totalsRowBorderDxfId="16">
  <autoFilter ref="A1:P162" xr:uid="{0236917E-C24D-4B3C-9ABF-CBE5AFA0C3AC}"/>
  <tableColumns count="16">
    <tableColumn id="1" xr3:uid="{84F1AA95-9307-4374-89EB-0A4092FD3A30}" name="NO" dataDxfId="15"/>
    <tableColumn id="2" xr3:uid="{7B44CEB9-FBD1-467B-B070-9B86C99C34CC}" name="NOMBRE" dataDxfId="14"/>
    <tableColumn id="3" xr3:uid="{CF2DE71D-6943-4E96-BE82-2F7CF7B2B05B}" name="DIRECCION" dataDxfId="13"/>
    <tableColumn id="4" xr3:uid="{3579DE2A-9928-4D63-8749-7ACEB558E905}" name="FUNCION " dataDxfId="12"/>
    <tableColumn id="5" xr3:uid="{9BBDC269-EF1B-4B7A-88CB-B196856965F0}" name="ESTATUS" dataDxfId="11"/>
    <tableColumn id="6" xr3:uid="{B9D76EA6-74DA-43E5-8933-C476D0805001}" name="GENERO" dataDxfId="10"/>
    <tableColumn id="7" xr3:uid="{FA1F58CF-724C-48A6-9A59-158DAD506C25}" name="Nomina" dataDxfId="9"/>
    <tableColumn id="8" xr3:uid="{45506537-EBA0-42E8-B1F7-36F303196574}" name="Sueldo Bruto (RD$)" dataDxfId="8"/>
    <tableColumn id="9" xr3:uid="{35673AE8-2C50-4509-B4AC-9236D9412F40}" name="Otros Ing." dataDxfId="7"/>
    <tableColumn id="10" xr3:uid="{EE1226BC-CD0C-476D-9FC6-FE31DEB4A870}" name="Total Ing." dataDxfId="6"/>
    <tableColumn id="11" xr3:uid="{4F35D58D-9205-42E3-82E1-30615946EEFD}" name="AFP" dataDxfId="5"/>
    <tableColumn id="12" xr3:uid="{9F72633D-7E40-4191-BDAE-7F26C89318A3}" name="ISR" dataDxfId="4"/>
    <tableColumn id="13" xr3:uid="{156785A5-2972-4509-B200-2AA8AFCC61E5}" name="SFS" dataDxfId="3"/>
    <tableColumn id="14" xr3:uid="{60A89522-18EA-4000-89FE-C206CBC2B497}" name="Otros Desc." dataDxfId="2"/>
    <tableColumn id="15" xr3:uid="{D412AFE1-2912-4073-83CE-C310A6442386}" name="Total Desc." dataDxfId="1"/>
    <tableColumn id="16" xr3:uid="{AA7D285D-FDF4-4BC9-82F7-0D0D6843F301}" name="Net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8AA9D-78E2-4825-87C4-6D478CA03299}">
  <dimension ref="A1:Q177"/>
  <sheetViews>
    <sheetView tabSelected="1" workbookViewId="0">
      <selection activeCell="B23" sqref="B23"/>
    </sheetView>
  </sheetViews>
  <sheetFormatPr baseColWidth="10" defaultColWidth="9.140625" defaultRowHeight="12.75" x14ac:dyDescent="0.2"/>
  <cols>
    <col min="1" max="1" width="6.5703125" style="112" customWidth="1"/>
    <col min="2" max="2" width="30.7109375" customWidth="1"/>
    <col min="3" max="3" width="29" bestFit="1" customWidth="1"/>
    <col min="4" max="4" width="29.5703125" bestFit="1" customWidth="1"/>
    <col min="5" max="5" width="24.7109375" style="111" bestFit="1" customWidth="1"/>
    <col min="6" max="6" width="15.28515625" style="111" bestFit="1" customWidth="1"/>
    <col min="7" max="7" width="19.5703125" style="112" bestFit="1" customWidth="1"/>
    <col min="8" max="8" width="16.5703125" style="112" bestFit="1" customWidth="1"/>
    <col min="9" max="9" width="15.85546875" style="112" bestFit="1" customWidth="1"/>
    <col min="10" max="10" width="10.85546875" style="112" bestFit="1" customWidth="1"/>
    <col min="11" max="13" width="13.28515625" style="112" customWidth="1"/>
    <col min="14" max="14" width="14.5703125" style="112" customWidth="1"/>
    <col min="15" max="15" width="15.140625" style="112" customWidth="1"/>
  </cols>
  <sheetData>
    <row r="1" spans="1:17" ht="37.5" customHeight="1" x14ac:dyDescent="0.2"/>
    <row r="2" spans="1:17" ht="37.5" customHeight="1" x14ac:dyDescent="0.2"/>
    <row r="3" spans="1:17" ht="37.5" customHeight="1" x14ac:dyDescent="0.2"/>
    <row r="4" spans="1:17" ht="19.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</row>
    <row r="5" spans="1:17" ht="27" customHeight="1" x14ac:dyDescent="0.25">
      <c r="A5" s="125" t="s">
        <v>56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</row>
    <row r="6" spans="1:17" ht="20.25" customHeight="1" x14ac:dyDescent="0.25">
      <c r="A6" s="126" t="s">
        <v>299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</row>
    <row r="7" spans="1:17" s="113" customFormat="1" ht="18" customHeight="1" x14ac:dyDescent="0.2">
      <c r="A7" s="127" t="s">
        <v>91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</row>
    <row r="8" spans="1:17" s="113" customFormat="1" ht="18" customHeight="1" thickBot="1" x14ac:dyDescent="0.2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</row>
    <row r="9" spans="1:17" s="97" customFormat="1" ht="29.25" customHeight="1" thickBot="1" x14ac:dyDescent="0.25">
      <c r="A9" s="13" t="s">
        <v>149</v>
      </c>
      <c r="B9" s="5" t="s">
        <v>44</v>
      </c>
      <c r="C9" s="5" t="s">
        <v>166</v>
      </c>
      <c r="D9" s="5" t="s">
        <v>45</v>
      </c>
      <c r="E9" s="5" t="s">
        <v>46</v>
      </c>
      <c r="F9" s="5" t="s">
        <v>222</v>
      </c>
      <c r="G9" s="14" t="s">
        <v>140</v>
      </c>
      <c r="H9" s="14" t="s">
        <v>0</v>
      </c>
      <c r="I9" s="14" t="s">
        <v>1</v>
      </c>
      <c r="J9" s="14" t="s">
        <v>2</v>
      </c>
      <c r="K9" s="14" t="s">
        <v>3</v>
      </c>
      <c r="L9" s="14" t="s">
        <v>4</v>
      </c>
      <c r="M9" s="14" t="s">
        <v>5</v>
      </c>
      <c r="N9" s="14" t="s">
        <v>6</v>
      </c>
      <c r="O9" s="15" t="s">
        <v>139</v>
      </c>
    </row>
    <row r="10" spans="1:17" s="19" customFormat="1" ht="36.75" customHeight="1" x14ac:dyDescent="0.2">
      <c r="A10" s="70">
        <v>1</v>
      </c>
      <c r="B10" s="92" t="s">
        <v>111</v>
      </c>
      <c r="C10" s="92" t="s">
        <v>53</v>
      </c>
      <c r="D10" s="11" t="s">
        <v>186</v>
      </c>
      <c r="E10" s="11" t="s">
        <v>59</v>
      </c>
      <c r="F10" s="18" t="s">
        <v>223</v>
      </c>
      <c r="G10" s="94">
        <v>150000</v>
      </c>
      <c r="H10" s="82">
        <v>0</v>
      </c>
      <c r="I10" s="72">
        <v>150000</v>
      </c>
      <c r="J10" s="72">
        <f t="shared" ref="J10:J17" si="0">G10*0.0287</f>
        <v>4305</v>
      </c>
      <c r="K10" s="72">
        <v>23529.09</v>
      </c>
      <c r="L10" s="72">
        <v>4560</v>
      </c>
      <c r="M10" s="72">
        <v>1375.12</v>
      </c>
      <c r="N10" s="72">
        <f t="shared" ref="N10:N17" si="1">J10+K10+L10+M10</f>
        <v>33769.21</v>
      </c>
      <c r="O10" s="73">
        <f t="shared" ref="O10:O17" si="2">I10-N10</f>
        <v>116230.79000000001</v>
      </c>
    </row>
    <row r="11" spans="1:17" s="19" customFormat="1" ht="36.75" customHeight="1" thickBot="1" x14ac:dyDescent="0.25">
      <c r="A11" s="20">
        <v>2</v>
      </c>
      <c r="B11" s="99" t="s">
        <v>114</v>
      </c>
      <c r="C11" s="99" t="s">
        <v>53</v>
      </c>
      <c r="D11" s="3" t="s">
        <v>264</v>
      </c>
      <c r="E11" s="3" t="s">
        <v>59</v>
      </c>
      <c r="F11" s="6" t="s">
        <v>223</v>
      </c>
      <c r="G11" s="22">
        <v>75000</v>
      </c>
      <c r="H11" s="4">
        <v>0</v>
      </c>
      <c r="I11" s="2">
        <v>75000</v>
      </c>
      <c r="J11" s="2">
        <f t="shared" si="0"/>
        <v>2152.5</v>
      </c>
      <c r="K11" s="2">
        <v>6309.38</v>
      </c>
      <c r="L11" s="2">
        <f>G11*0.0304</f>
        <v>2280</v>
      </c>
      <c r="M11" s="2">
        <v>25</v>
      </c>
      <c r="N11" s="2">
        <f t="shared" si="1"/>
        <v>10766.880000000001</v>
      </c>
      <c r="O11" s="1">
        <f t="shared" si="2"/>
        <v>64233.119999999995</v>
      </c>
    </row>
    <row r="12" spans="1:17" s="19" customFormat="1" ht="36.75" customHeight="1" thickBot="1" x14ac:dyDescent="0.25">
      <c r="A12" s="70">
        <v>3</v>
      </c>
      <c r="B12" s="99" t="s">
        <v>179</v>
      </c>
      <c r="C12" s="99" t="s">
        <v>53</v>
      </c>
      <c r="D12" s="3" t="s">
        <v>199</v>
      </c>
      <c r="E12" s="3" t="s">
        <v>59</v>
      </c>
      <c r="F12" s="6" t="s">
        <v>224</v>
      </c>
      <c r="G12" s="22">
        <v>165000</v>
      </c>
      <c r="H12" s="4">
        <v>0</v>
      </c>
      <c r="I12" s="2">
        <v>165000</v>
      </c>
      <c r="J12" s="2">
        <f t="shared" si="0"/>
        <v>4735.5</v>
      </c>
      <c r="K12" s="2">
        <v>27413.5</v>
      </c>
      <c r="L12" s="2">
        <v>4943.8</v>
      </c>
      <c r="M12" s="4">
        <v>25</v>
      </c>
      <c r="N12" s="2">
        <f t="shared" si="1"/>
        <v>37117.800000000003</v>
      </c>
      <c r="O12" s="1">
        <f t="shared" si="2"/>
        <v>127882.2</v>
      </c>
    </row>
    <row r="13" spans="1:17" s="19" customFormat="1" ht="36.75" customHeight="1" x14ac:dyDescent="0.2">
      <c r="A13" s="70">
        <v>4</v>
      </c>
      <c r="B13" s="99" t="s">
        <v>287</v>
      </c>
      <c r="C13" s="99" t="s">
        <v>286</v>
      </c>
      <c r="D13" s="3" t="s">
        <v>288</v>
      </c>
      <c r="E13" s="3" t="s">
        <v>59</v>
      </c>
      <c r="F13" s="6" t="s">
        <v>223</v>
      </c>
      <c r="G13" s="22">
        <v>150000</v>
      </c>
      <c r="H13" s="4">
        <v>0</v>
      </c>
      <c r="I13" s="2">
        <f t="shared" ref="I13:I14" si="3">(G13)</f>
        <v>150000</v>
      </c>
      <c r="J13" s="2">
        <f t="shared" ref="J13:J14" si="4">(I13*2.87%)</f>
        <v>4305</v>
      </c>
      <c r="K13" s="2">
        <v>23866.62</v>
      </c>
      <c r="L13" s="2">
        <f t="shared" ref="L13:L14" si="5">(I13*3.04%)</f>
        <v>4560</v>
      </c>
      <c r="M13" s="2">
        <v>25</v>
      </c>
      <c r="N13" s="2">
        <f t="shared" ref="N13:N14" si="6">(J13+K13+L13+M13)</f>
        <v>32756.62</v>
      </c>
      <c r="O13" s="1">
        <f t="shared" ref="O13:O14" si="7">(I13-N13)</f>
        <v>117243.38</v>
      </c>
    </row>
    <row r="14" spans="1:17" s="19" customFormat="1" ht="36.75" customHeight="1" thickBot="1" x14ac:dyDescent="0.25">
      <c r="A14" s="20">
        <v>5</v>
      </c>
      <c r="B14" s="99" t="s">
        <v>289</v>
      </c>
      <c r="C14" s="99" t="s">
        <v>286</v>
      </c>
      <c r="D14" s="3" t="s">
        <v>290</v>
      </c>
      <c r="E14" s="3" t="s">
        <v>59</v>
      </c>
      <c r="F14" s="6" t="s">
        <v>223</v>
      </c>
      <c r="G14" s="22">
        <v>30000</v>
      </c>
      <c r="H14" s="4">
        <v>0</v>
      </c>
      <c r="I14" s="2">
        <f t="shared" si="3"/>
        <v>30000</v>
      </c>
      <c r="J14" s="2">
        <f t="shared" si="4"/>
        <v>861</v>
      </c>
      <c r="K14" s="2">
        <v>0</v>
      </c>
      <c r="L14" s="2">
        <f t="shared" si="5"/>
        <v>912</v>
      </c>
      <c r="M14" s="2">
        <v>25</v>
      </c>
      <c r="N14" s="2">
        <f t="shared" si="6"/>
        <v>1798</v>
      </c>
      <c r="O14" s="1">
        <f t="shared" si="7"/>
        <v>28202</v>
      </c>
    </row>
    <row r="15" spans="1:17" s="19" customFormat="1" ht="36.75" customHeight="1" thickBot="1" x14ac:dyDescent="0.25">
      <c r="A15" s="70">
        <v>6</v>
      </c>
      <c r="B15" s="99" t="s">
        <v>40</v>
      </c>
      <c r="C15" s="99" t="s">
        <v>53</v>
      </c>
      <c r="D15" s="3" t="s">
        <v>84</v>
      </c>
      <c r="E15" s="3" t="s">
        <v>48</v>
      </c>
      <c r="F15" s="6" t="s">
        <v>223</v>
      </c>
      <c r="G15" s="22">
        <v>110000</v>
      </c>
      <c r="H15" s="4">
        <v>0</v>
      </c>
      <c r="I15" s="2">
        <v>110000</v>
      </c>
      <c r="J15" s="2">
        <f t="shared" si="0"/>
        <v>3157</v>
      </c>
      <c r="K15" s="2">
        <v>13782.56</v>
      </c>
      <c r="L15" s="2">
        <f>G15*0.0304</f>
        <v>3344</v>
      </c>
      <c r="M15" s="2">
        <v>2825.24</v>
      </c>
      <c r="N15" s="2">
        <f t="shared" si="1"/>
        <v>23108.799999999996</v>
      </c>
      <c r="O15" s="1">
        <f t="shared" si="2"/>
        <v>86891.200000000012</v>
      </c>
    </row>
    <row r="16" spans="1:17" s="19" customFormat="1" ht="36.75" customHeight="1" x14ac:dyDescent="0.2">
      <c r="A16" s="70">
        <v>7</v>
      </c>
      <c r="B16" s="99" t="s">
        <v>92</v>
      </c>
      <c r="C16" s="99" t="s">
        <v>53</v>
      </c>
      <c r="D16" s="3" t="s">
        <v>265</v>
      </c>
      <c r="E16" s="3" t="s">
        <v>49</v>
      </c>
      <c r="F16" s="6" t="s">
        <v>223</v>
      </c>
      <c r="G16" s="22">
        <v>26000</v>
      </c>
      <c r="H16" s="4">
        <v>0</v>
      </c>
      <c r="I16" s="2">
        <v>26000</v>
      </c>
      <c r="J16" s="2">
        <f t="shared" si="0"/>
        <v>746.2</v>
      </c>
      <c r="K16" s="2">
        <v>0</v>
      </c>
      <c r="L16" s="2">
        <f>G16*0.0304</f>
        <v>790.4</v>
      </c>
      <c r="M16" s="2">
        <v>125</v>
      </c>
      <c r="N16" s="2">
        <f t="shared" si="1"/>
        <v>1661.6</v>
      </c>
      <c r="O16" s="1">
        <f t="shared" si="2"/>
        <v>24338.400000000001</v>
      </c>
    </row>
    <row r="17" spans="1:15" s="19" customFormat="1" ht="36.75" customHeight="1" thickBot="1" x14ac:dyDescent="0.25">
      <c r="A17" s="20">
        <v>8</v>
      </c>
      <c r="B17" s="99" t="s">
        <v>146</v>
      </c>
      <c r="C17" s="99" t="s">
        <v>53</v>
      </c>
      <c r="D17" s="3" t="s">
        <v>17</v>
      </c>
      <c r="E17" s="3" t="s">
        <v>51</v>
      </c>
      <c r="F17" s="6" t="s">
        <v>223</v>
      </c>
      <c r="G17" s="22">
        <v>16500</v>
      </c>
      <c r="H17" s="4">
        <v>0</v>
      </c>
      <c r="I17" s="2">
        <v>16500</v>
      </c>
      <c r="J17" s="2">
        <f t="shared" si="0"/>
        <v>473.55</v>
      </c>
      <c r="K17" s="4">
        <v>0</v>
      </c>
      <c r="L17" s="2">
        <f>G17*0.0304</f>
        <v>501.6</v>
      </c>
      <c r="M17" s="2">
        <v>1375.12</v>
      </c>
      <c r="N17" s="2">
        <f t="shared" si="1"/>
        <v>2350.27</v>
      </c>
      <c r="O17" s="1">
        <f t="shared" si="2"/>
        <v>14149.73</v>
      </c>
    </row>
    <row r="18" spans="1:15" s="19" customFormat="1" ht="36.75" customHeight="1" thickBot="1" x14ac:dyDescent="0.25">
      <c r="A18" s="70">
        <v>9</v>
      </c>
      <c r="B18" s="99" t="s">
        <v>107</v>
      </c>
      <c r="C18" s="99" t="s">
        <v>52</v>
      </c>
      <c r="D18" s="3" t="s">
        <v>108</v>
      </c>
      <c r="E18" s="3" t="s">
        <v>55</v>
      </c>
      <c r="F18" s="6" t="s">
        <v>223</v>
      </c>
      <c r="G18" s="22">
        <v>185000</v>
      </c>
      <c r="H18" s="4">
        <v>0</v>
      </c>
      <c r="I18" s="2">
        <v>185000</v>
      </c>
      <c r="J18" s="2">
        <f t="shared" ref="J18:J71" si="8">G18*0.0287</f>
        <v>5309.5</v>
      </c>
      <c r="K18" s="2">
        <v>32269.54</v>
      </c>
      <c r="L18" s="2">
        <v>4943.8</v>
      </c>
      <c r="M18" s="2">
        <v>25</v>
      </c>
      <c r="N18" s="2">
        <f t="shared" ref="N18:N71" si="9">J18+K18+L18+M18</f>
        <v>42547.840000000004</v>
      </c>
      <c r="O18" s="1">
        <f t="shared" ref="O18:O71" si="10">I18-N18</f>
        <v>142452.16</v>
      </c>
    </row>
    <row r="19" spans="1:15" s="19" customFormat="1" ht="36.75" customHeight="1" x14ac:dyDescent="0.2">
      <c r="A19" s="70">
        <v>10</v>
      </c>
      <c r="B19" s="99" t="s">
        <v>116</v>
      </c>
      <c r="C19" s="99" t="s">
        <v>52</v>
      </c>
      <c r="D19" s="3" t="s">
        <v>264</v>
      </c>
      <c r="E19" s="3" t="s">
        <v>59</v>
      </c>
      <c r="F19" s="6" t="s">
        <v>223</v>
      </c>
      <c r="G19" s="22">
        <v>75000</v>
      </c>
      <c r="H19" s="4">
        <v>0</v>
      </c>
      <c r="I19" s="2">
        <v>75000</v>
      </c>
      <c r="J19" s="2">
        <f t="shared" si="8"/>
        <v>2152.5</v>
      </c>
      <c r="K19" s="2">
        <v>6309.38</v>
      </c>
      <c r="L19" s="2">
        <f t="shared" ref="L19:L77" si="11">G19*0.0304</f>
        <v>2280</v>
      </c>
      <c r="M19" s="2">
        <v>125</v>
      </c>
      <c r="N19" s="2">
        <f t="shared" si="9"/>
        <v>10866.880000000001</v>
      </c>
      <c r="O19" s="1">
        <f t="shared" si="10"/>
        <v>64133.119999999995</v>
      </c>
    </row>
    <row r="20" spans="1:15" s="19" customFormat="1" ht="36.75" customHeight="1" thickBot="1" x14ac:dyDescent="0.25">
      <c r="A20" s="20">
        <v>11</v>
      </c>
      <c r="B20" s="99" t="s">
        <v>137</v>
      </c>
      <c r="C20" s="99" t="s">
        <v>52</v>
      </c>
      <c r="D20" s="3" t="s">
        <v>16</v>
      </c>
      <c r="E20" s="3" t="s">
        <v>59</v>
      </c>
      <c r="F20" s="6" t="s">
        <v>223</v>
      </c>
      <c r="G20" s="22">
        <v>45000</v>
      </c>
      <c r="H20" s="4">
        <v>0</v>
      </c>
      <c r="I20" s="2">
        <v>45000</v>
      </c>
      <c r="J20" s="2">
        <f t="shared" si="8"/>
        <v>1291.5</v>
      </c>
      <c r="K20" s="2">
        <v>1148.33</v>
      </c>
      <c r="L20" s="2">
        <f t="shared" si="11"/>
        <v>1368</v>
      </c>
      <c r="M20" s="2">
        <v>2275</v>
      </c>
      <c r="N20" s="2">
        <f t="shared" si="9"/>
        <v>6082.83</v>
      </c>
      <c r="O20" s="1">
        <f t="shared" si="10"/>
        <v>38917.17</v>
      </c>
    </row>
    <row r="21" spans="1:15" s="19" customFormat="1" ht="36.75" customHeight="1" thickBot="1" x14ac:dyDescent="0.25">
      <c r="A21" s="70">
        <v>12</v>
      </c>
      <c r="B21" s="99" t="s">
        <v>14</v>
      </c>
      <c r="C21" s="99" t="s">
        <v>52</v>
      </c>
      <c r="D21" s="3" t="s">
        <v>10</v>
      </c>
      <c r="E21" s="3" t="s">
        <v>51</v>
      </c>
      <c r="F21" s="6" t="s">
        <v>224</v>
      </c>
      <c r="G21" s="22">
        <v>30000</v>
      </c>
      <c r="H21" s="4">
        <v>0</v>
      </c>
      <c r="I21" s="2">
        <v>30000</v>
      </c>
      <c r="J21" s="2">
        <f t="shared" si="8"/>
        <v>861</v>
      </c>
      <c r="K21" s="4">
        <v>0</v>
      </c>
      <c r="L21" s="2">
        <f t="shared" si="11"/>
        <v>912</v>
      </c>
      <c r="M21" s="2">
        <v>25</v>
      </c>
      <c r="N21" s="2">
        <f t="shared" si="9"/>
        <v>1798</v>
      </c>
      <c r="O21" s="1">
        <f t="shared" si="10"/>
        <v>28202</v>
      </c>
    </row>
    <row r="22" spans="1:15" s="19" customFormat="1" ht="36.75" customHeight="1" x14ac:dyDescent="0.2">
      <c r="A22" s="70">
        <v>13</v>
      </c>
      <c r="B22" s="99" t="s">
        <v>26</v>
      </c>
      <c r="C22" s="99" t="s">
        <v>176</v>
      </c>
      <c r="D22" s="3" t="s">
        <v>27</v>
      </c>
      <c r="E22" s="3" t="s">
        <v>49</v>
      </c>
      <c r="F22" s="6" t="s">
        <v>223</v>
      </c>
      <c r="G22" s="22">
        <v>70000</v>
      </c>
      <c r="H22" s="4">
        <v>0</v>
      </c>
      <c r="I22" s="2">
        <v>70000</v>
      </c>
      <c r="J22" s="2">
        <f>G22*0.0287</f>
        <v>2009</v>
      </c>
      <c r="K22" s="2">
        <v>0</v>
      </c>
      <c r="L22" s="2">
        <f>G22*0.0304</f>
        <v>2128</v>
      </c>
      <c r="M22" s="4">
        <v>125</v>
      </c>
      <c r="N22" s="2">
        <f>J22+K22+L22+M22</f>
        <v>4262</v>
      </c>
      <c r="O22" s="1">
        <f>I22-N22</f>
        <v>65738</v>
      </c>
    </row>
    <row r="23" spans="1:15" s="19" customFormat="1" ht="36.75" customHeight="1" thickBot="1" x14ac:dyDescent="0.25">
      <c r="A23" s="20">
        <v>14</v>
      </c>
      <c r="B23" s="99" t="s">
        <v>24</v>
      </c>
      <c r="C23" s="99" t="s">
        <v>176</v>
      </c>
      <c r="D23" s="3" t="s">
        <v>13</v>
      </c>
      <c r="E23" s="3" t="s">
        <v>49</v>
      </c>
      <c r="F23" s="6" t="s">
        <v>223</v>
      </c>
      <c r="G23" s="22">
        <v>35000</v>
      </c>
      <c r="H23" s="4">
        <v>0</v>
      </c>
      <c r="I23" s="2">
        <v>35000</v>
      </c>
      <c r="J23" s="2">
        <f t="shared" si="8"/>
        <v>1004.5</v>
      </c>
      <c r="K23" s="2">
        <v>0</v>
      </c>
      <c r="L23" s="2">
        <f t="shared" si="11"/>
        <v>1064</v>
      </c>
      <c r="M23" s="2">
        <v>2175</v>
      </c>
      <c r="N23" s="2">
        <f t="shared" si="9"/>
        <v>4243.5</v>
      </c>
      <c r="O23" s="1">
        <f t="shared" si="10"/>
        <v>30756.5</v>
      </c>
    </row>
    <row r="24" spans="1:15" s="19" customFormat="1" ht="36.75" customHeight="1" thickBot="1" x14ac:dyDescent="0.25">
      <c r="A24" s="70">
        <v>15</v>
      </c>
      <c r="B24" s="99" t="s">
        <v>293</v>
      </c>
      <c r="C24" s="99" t="s">
        <v>178</v>
      </c>
      <c r="D24" s="3" t="s">
        <v>8</v>
      </c>
      <c r="E24" s="3" t="s">
        <v>383</v>
      </c>
      <c r="F24" s="6" t="s">
        <v>224</v>
      </c>
      <c r="G24" s="22">
        <v>45000</v>
      </c>
      <c r="H24" s="4">
        <v>0</v>
      </c>
      <c r="I24" s="2">
        <v>45000</v>
      </c>
      <c r="J24" s="2">
        <f t="shared" si="8"/>
        <v>1291.5</v>
      </c>
      <c r="K24" s="4">
        <v>0</v>
      </c>
      <c r="L24" s="2">
        <f t="shared" si="11"/>
        <v>1368</v>
      </c>
      <c r="M24" s="2">
        <v>0</v>
      </c>
      <c r="N24" s="2">
        <f t="shared" si="9"/>
        <v>2659.5</v>
      </c>
      <c r="O24" s="1">
        <f t="shared" si="10"/>
        <v>42340.5</v>
      </c>
    </row>
    <row r="25" spans="1:15" s="19" customFormat="1" ht="36.75" customHeight="1" x14ac:dyDescent="0.2">
      <c r="A25" s="70">
        <v>16</v>
      </c>
      <c r="B25" s="99" t="s">
        <v>9</v>
      </c>
      <c r="C25" s="99" t="s">
        <v>178</v>
      </c>
      <c r="D25" s="3" t="s">
        <v>8</v>
      </c>
      <c r="E25" s="3" t="s">
        <v>48</v>
      </c>
      <c r="F25" s="6" t="s">
        <v>223</v>
      </c>
      <c r="G25" s="22">
        <v>45000</v>
      </c>
      <c r="H25" s="4">
        <v>0</v>
      </c>
      <c r="I25" s="2">
        <v>45000</v>
      </c>
      <c r="J25" s="2">
        <f t="shared" si="8"/>
        <v>1291.5</v>
      </c>
      <c r="K25" s="2">
        <v>743.29</v>
      </c>
      <c r="L25" s="2">
        <f t="shared" si="11"/>
        <v>1368</v>
      </c>
      <c r="M25" s="2">
        <v>2825.24</v>
      </c>
      <c r="N25" s="2">
        <f t="shared" si="9"/>
        <v>6228.03</v>
      </c>
      <c r="O25" s="1">
        <f t="shared" si="10"/>
        <v>38771.97</v>
      </c>
    </row>
    <row r="26" spans="1:15" s="19" customFormat="1" ht="36.75" customHeight="1" thickBot="1" x14ac:dyDescent="0.25">
      <c r="A26" s="20">
        <v>17</v>
      </c>
      <c r="B26" s="99" t="s">
        <v>68</v>
      </c>
      <c r="C26" s="99" t="s">
        <v>294</v>
      </c>
      <c r="D26" s="3" t="s">
        <v>8</v>
      </c>
      <c r="E26" s="6" t="s">
        <v>48</v>
      </c>
      <c r="F26" s="6" t="s">
        <v>223</v>
      </c>
      <c r="G26" s="22">
        <v>2666.67</v>
      </c>
      <c r="H26" s="4">
        <v>0</v>
      </c>
      <c r="I26" s="2">
        <f t="shared" ref="I26" si="12">(G26)</f>
        <v>2666.67</v>
      </c>
      <c r="J26" s="2">
        <f t="shared" ref="J26" si="13">(I26*2.87%)</f>
        <v>76.533428999999998</v>
      </c>
      <c r="K26" s="2">
        <v>0</v>
      </c>
      <c r="L26" s="2">
        <f t="shared" ref="L26" si="14">(I26*3.04%)</f>
        <v>81.066767999999996</v>
      </c>
      <c r="M26" s="4">
        <v>25</v>
      </c>
      <c r="N26" s="2">
        <f t="shared" ref="N26" si="15">(J26+K26+L26+M26)</f>
        <v>182.60019699999998</v>
      </c>
      <c r="O26" s="1">
        <f t="shared" ref="O26" si="16">(I26-N26)</f>
        <v>2484.0698030000003</v>
      </c>
    </row>
    <row r="27" spans="1:15" s="19" customFormat="1" ht="36.75" customHeight="1" thickBot="1" x14ac:dyDescent="0.25">
      <c r="A27" s="70">
        <v>18</v>
      </c>
      <c r="B27" s="99" t="s">
        <v>54</v>
      </c>
      <c r="C27" s="99" t="s">
        <v>178</v>
      </c>
      <c r="D27" s="3" t="s">
        <v>8</v>
      </c>
      <c r="E27" s="99" t="s">
        <v>49</v>
      </c>
      <c r="F27" s="6" t="s">
        <v>223</v>
      </c>
      <c r="G27" s="22">
        <v>45000</v>
      </c>
      <c r="H27" s="4">
        <v>0</v>
      </c>
      <c r="I27" s="2">
        <v>45000</v>
      </c>
      <c r="J27" s="2">
        <f>G27*0.0287</f>
        <v>1291.5</v>
      </c>
      <c r="K27" s="2">
        <v>945.81</v>
      </c>
      <c r="L27" s="2">
        <f>G27*0.0304</f>
        <v>1368</v>
      </c>
      <c r="M27" s="2">
        <v>1475.12</v>
      </c>
      <c r="N27" s="2">
        <f>J27+K27+L27+M27</f>
        <v>5080.43</v>
      </c>
      <c r="O27" s="1">
        <f>I27-N27</f>
        <v>39919.57</v>
      </c>
    </row>
    <row r="28" spans="1:15" s="19" customFormat="1" ht="36.75" customHeight="1" x14ac:dyDescent="0.2">
      <c r="A28" s="70">
        <v>19</v>
      </c>
      <c r="B28" s="99" t="s">
        <v>118</v>
      </c>
      <c r="C28" s="99" t="s">
        <v>178</v>
      </c>
      <c r="D28" s="3" t="s">
        <v>100</v>
      </c>
      <c r="E28" s="99" t="s">
        <v>49</v>
      </c>
      <c r="F28" s="6" t="s">
        <v>224</v>
      </c>
      <c r="G28" s="22">
        <v>35000</v>
      </c>
      <c r="H28" s="4">
        <v>0</v>
      </c>
      <c r="I28" s="2">
        <v>35000</v>
      </c>
      <c r="J28" s="2">
        <f>G28*0.0287</f>
        <v>1004.5</v>
      </c>
      <c r="K28" s="2">
        <v>0</v>
      </c>
      <c r="L28" s="2">
        <f>G28*0.0304</f>
        <v>1064</v>
      </c>
      <c r="M28" s="2">
        <v>25</v>
      </c>
      <c r="N28" s="2">
        <f>J28+K28+L28+M28</f>
        <v>2093.5</v>
      </c>
      <c r="O28" s="1">
        <f>I28-N28</f>
        <v>32906.5</v>
      </c>
    </row>
    <row r="29" spans="1:15" s="19" customFormat="1" ht="36.75" customHeight="1" thickBot="1" x14ac:dyDescent="0.25">
      <c r="A29" s="20">
        <v>20</v>
      </c>
      <c r="B29" s="99" t="s">
        <v>235</v>
      </c>
      <c r="C29" s="99" t="s">
        <v>178</v>
      </c>
      <c r="D29" s="3" t="s">
        <v>236</v>
      </c>
      <c r="E29" s="99" t="s">
        <v>49</v>
      </c>
      <c r="F29" s="6" t="s">
        <v>223</v>
      </c>
      <c r="G29" s="22">
        <v>35000</v>
      </c>
      <c r="H29" s="4">
        <v>0</v>
      </c>
      <c r="I29" s="2">
        <v>35000</v>
      </c>
      <c r="J29" s="2">
        <f t="shared" si="8"/>
        <v>1004.5</v>
      </c>
      <c r="K29" s="2">
        <v>0</v>
      </c>
      <c r="L29" s="2">
        <f t="shared" si="11"/>
        <v>1064</v>
      </c>
      <c r="M29" s="2">
        <v>25</v>
      </c>
      <c r="N29" s="2">
        <f t="shared" si="9"/>
        <v>2093.5</v>
      </c>
      <c r="O29" s="1">
        <f t="shared" si="10"/>
        <v>32906.5</v>
      </c>
    </row>
    <row r="30" spans="1:15" s="19" customFormat="1" ht="36.75" customHeight="1" thickBot="1" x14ac:dyDescent="0.25">
      <c r="A30" s="70">
        <v>21</v>
      </c>
      <c r="B30" s="99" t="s">
        <v>113</v>
      </c>
      <c r="C30" s="99" t="s">
        <v>53</v>
      </c>
      <c r="D30" s="3" t="s">
        <v>264</v>
      </c>
      <c r="E30" s="99" t="s">
        <v>59</v>
      </c>
      <c r="F30" s="6" t="s">
        <v>223</v>
      </c>
      <c r="G30" s="22">
        <v>75000</v>
      </c>
      <c r="H30" s="4">
        <v>0</v>
      </c>
      <c r="I30" s="2">
        <v>75000</v>
      </c>
      <c r="J30" s="2">
        <f t="shared" ref="J30" si="17">G30*0.0287</f>
        <v>2152.5</v>
      </c>
      <c r="K30" s="2">
        <v>6309.38</v>
      </c>
      <c r="L30" s="2">
        <f>G30*0.0304</f>
        <v>2280</v>
      </c>
      <c r="M30" s="2">
        <v>25</v>
      </c>
      <c r="N30" s="2">
        <f t="shared" ref="N30" si="18">J30+K30+L30+M30</f>
        <v>10766.880000000001</v>
      </c>
      <c r="O30" s="1">
        <f t="shared" ref="O30" si="19">I30-N30</f>
        <v>64233.119999999995</v>
      </c>
    </row>
    <row r="31" spans="1:15" s="19" customFormat="1" ht="36.75" customHeight="1" x14ac:dyDescent="0.2">
      <c r="A31" s="70">
        <v>22</v>
      </c>
      <c r="B31" s="99" t="s">
        <v>20</v>
      </c>
      <c r="C31" s="99" t="s">
        <v>177</v>
      </c>
      <c r="D31" s="3" t="s">
        <v>67</v>
      </c>
      <c r="E31" s="99" t="s">
        <v>48</v>
      </c>
      <c r="F31" s="6" t="s">
        <v>223</v>
      </c>
      <c r="G31" s="22">
        <v>60000</v>
      </c>
      <c r="H31" s="4">
        <v>0</v>
      </c>
      <c r="I31" s="2">
        <v>60000</v>
      </c>
      <c r="J31" s="2">
        <f t="shared" si="8"/>
        <v>1722</v>
      </c>
      <c r="K31" s="2">
        <v>3486.68</v>
      </c>
      <c r="L31" s="2">
        <f t="shared" si="11"/>
        <v>1824</v>
      </c>
      <c r="M31" s="2">
        <v>2279</v>
      </c>
      <c r="N31" s="2">
        <f t="shared" si="9"/>
        <v>9311.68</v>
      </c>
      <c r="O31" s="1">
        <f t="shared" si="10"/>
        <v>50688.32</v>
      </c>
    </row>
    <row r="32" spans="1:15" s="19" customFormat="1" ht="36.75" customHeight="1" thickBot="1" x14ac:dyDescent="0.25">
      <c r="A32" s="20">
        <v>23</v>
      </c>
      <c r="B32" s="99" t="s">
        <v>69</v>
      </c>
      <c r="C32" s="99" t="s">
        <v>177</v>
      </c>
      <c r="D32" s="3" t="s">
        <v>70</v>
      </c>
      <c r="E32" s="99" t="s">
        <v>49</v>
      </c>
      <c r="F32" s="6" t="s">
        <v>224</v>
      </c>
      <c r="G32" s="22">
        <v>55000</v>
      </c>
      <c r="H32" s="4">
        <v>0</v>
      </c>
      <c r="I32" s="2">
        <v>55000</v>
      </c>
      <c r="J32" s="2">
        <f t="shared" si="8"/>
        <v>1578.5</v>
      </c>
      <c r="K32" s="2">
        <v>2559.6799999999998</v>
      </c>
      <c r="L32" s="2">
        <f t="shared" si="11"/>
        <v>1672</v>
      </c>
      <c r="M32" s="2">
        <v>125</v>
      </c>
      <c r="N32" s="2">
        <f t="shared" si="9"/>
        <v>5935.18</v>
      </c>
      <c r="O32" s="1">
        <f t="shared" si="10"/>
        <v>49064.82</v>
      </c>
    </row>
    <row r="33" spans="1:15" s="19" customFormat="1" ht="36.75" customHeight="1" thickBot="1" x14ac:dyDescent="0.25">
      <c r="A33" s="70">
        <v>24</v>
      </c>
      <c r="B33" s="99" t="s">
        <v>86</v>
      </c>
      <c r="C33" s="99" t="s">
        <v>177</v>
      </c>
      <c r="D33" s="3" t="s">
        <v>89</v>
      </c>
      <c r="E33" s="3" t="s">
        <v>48</v>
      </c>
      <c r="F33" s="6" t="s">
        <v>224</v>
      </c>
      <c r="G33" s="22">
        <v>45000</v>
      </c>
      <c r="H33" s="4">
        <v>0</v>
      </c>
      <c r="I33" s="2">
        <v>45000</v>
      </c>
      <c r="J33" s="2">
        <f t="shared" si="8"/>
        <v>1291.5</v>
      </c>
      <c r="K33" s="2">
        <v>1148.33</v>
      </c>
      <c r="L33" s="2">
        <f t="shared" si="11"/>
        <v>1368</v>
      </c>
      <c r="M33" s="2">
        <v>125</v>
      </c>
      <c r="N33" s="2">
        <f t="shared" si="9"/>
        <v>3932.83</v>
      </c>
      <c r="O33" s="1">
        <f t="shared" si="10"/>
        <v>41067.17</v>
      </c>
    </row>
    <row r="34" spans="1:15" s="19" customFormat="1" ht="36.75" customHeight="1" x14ac:dyDescent="0.2">
      <c r="A34" s="70">
        <v>25</v>
      </c>
      <c r="B34" s="99" t="s">
        <v>96</v>
      </c>
      <c r="C34" s="99" t="s">
        <v>177</v>
      </c>
      <c r="D34" s="3" t="s">
        <v>97</v>
      </c>
      <c r="E34" s="3" t="s">
        <v>49</v>
      </c>
      <c r="F34" s="6" t="s">
        <v>224</v>
      </c>
      <c r="G34" s="22">
        <v>36000</v>
      </c>
      <c r="H34" s="4">
        <v>0</v>
      </c>
      <c r="I34" s="2">
        <v>36000</v>
      </c>
      <c r="J34" s="2">
        <f t="shared" si="8"/>
        <v>1033.2</v>
      </c>
      <c r="K34" s="4">
        <v>0</v>
      </c>
      <c r="L34" s="2">
        <f t="shared" si="11"/>
        <v>1094.4000000000001</v>
      </c>
      <c r="M34" s="2">
        <v>125</v>
      </c>
      <c r="N34" s="2">
        <f t="shared" si="9"/>
        <v>2252.6000000000004</v>
      </c>
      <c r="O34" s="1">
        <f t="shared" si="10"/>
        <v>33747.4</v>
      </c>
    </row>
    <row r="35" spans="1:15" s="19" customFormat="1" ht="36.75" customHeight="1" thickBot="1" x14ac:dyDescent="0.25">
      <c r="A35" s="20">
        <v>26</v>
      </c>
      <c r="B35" s="99" t="s">
        <v>103</v>
      </c>
      <c r="C35" s="99" t="s">
        <v>177</v>
      </c>
      <c r="D35" s="3" t="s">
        <v>13</v>
      </c>
      <c r="E35" s="3" t="s">
        <v>49</v>
      </c>
      <c r="F35" s="6" t="s">
        <v>224</v>
      </c>
      <c r="G35" s="22">
        <v>35000</v>
      </c>
      <c r="H35" s="4">
        <v>0</v>
      </c>
      <c r="I35" s="2">
        <v>35000</v>
      </c>
      <c r="J35" s="2">
        <f t="shared" si="8"/>
        <v>1004.5</v>
      </c>
      <c r="K35" s="2">
        <v>0</v>
      </c>
      <c r="L35" s="2">
        <f t="shared" si="11"/>
        <v>1064</v>
      </c>
      <c r="M35" s="2">
        <v>25</v>
      </c>
      <c r="N35" s="2">
        <f t="shared" si="9"/>
        <v>2093.5</v>
      </c>
      <c r="O35" s="1">
        <f t="shared" si="10"/>
        <v>32906.5</v>
      </c>
    </row>
    <row r="36" spans="1:15" s="19" customFormat="1" ht="36.75" customHeight="1" thickBot="1" x14ac:dyDescent="0.25">
      <c r="A36" s="70">
        <v>27</v>
      </c>
      <c r="B36" s="99" t="s">
        <v>262</v>
      </c>
      <c r="C36" s="99" t="s">
        <v>177</v>
      </c>
      <c r="D36" s="3" t="s">
        <v>263</v>
      </c>
      <c r="E36" s="3" t="s">
        <v>49</v>
      </c>
      <c r="F36" s="6" t="s">
        <v>223</v>
      </c>
      <c r="G36" s="22">
        <v>45000</v>
      </c>
      <c r="H36" s="4">
        <v>0</v>
      </c>
      <c r="I36" s="2">
        <v>45000</v>
      </c>
      <c r="J36" s="2">
        <f t="shared" si="8"/>
        <v>1291.5</v>
      </c>
      <c r="K36" s="2">
        <v>1148.33</v>
      </c>
      <c r="L36" s="2">
        <f t="shared" si="11"/>
        <v>1368</v>
      </c>
      <c r="M36" s="2">
        <v>25</v>
      </c>
      <c r="N36" s="2">
        <f t="shared" si="9"/>
        <v>3832.83</v>
      </c>
      <c r="O36" s="1">
        <f t="shared" si="10"/>
        <v>41167.17</v>
      </c>
    </row>
    <row r="37" spans="1:15" s="19" customFormat="1" ht="36.75" customHeight="1" x14ac:dyDescent="0.2">
      <c r="A37" s="70">
        <v>28</v>
      </c>
      <c r="B37" s="99" t="s">
        <v>171</v>
      </c>
      <c r="C37" s="99" t="s">
        <v>226</v>
      </c>
      <c r="D37" s="3" t="s">
        <v>32</v>
      </c>
      <c r="E37" s="3" t="s">
        <v>59</v>
      </c>
      <c r="F37" s="6" t="s">
        <v>224</v>
      </c>
      <c r="G37" s="22">
        <v>100000</v>
      </c>
      <c r="H37" s="4">
        <v>0</v>
      </c>
      <c r="I37" s="2">
        <v>100000</v>
      </c>
      <c r="J37" s="2">
        <f t="shared" si="8"/>
        <v>2870</v>
      </c>
      <c r="K37" s="2">
        <v>12105.37</v>
      </c>
      <c r="L37" s="2">
        <f t="shared" si="11"/>
        <v>3040</v>
      </c>
      <c r="M37" s="2">
        <v>25</v>
      </c>
      <c r="N37" s="2">
        <f t="shared" si="9"/>
        <v>18040.370000000003</v>
      </c>
      <c r="O37" s="1">
        <f t="shared" si="10"/>
        <v>81959.63</v>
      </c>
    </row>
    <row r="38" spans="1:15" s="19" customFormat="1" ht="36.75" customHeight="1" thickBot="1" x14ac:dyDescent="0.25">
      <c r="A38" s="20">
        <v>29</v>
      </c>
      <c r="B38" s="99" t="s">
        <v>169</v>
      </c>
      <c r="C38" s="99" t="s">
        <v>226</v>
      </c>
      <c r="D38" s="3" t="s">
        <v>98</v>
      </c>
      <c r="E38" s="3" t="s">
        <v>59</v>
      </c>
      <c r="F38" s="6" t="s">
        <v>223</v>
      </c>
      <c r="G38" s="22">
        <v>40000</v>
      </c>
      <c r="H38" s="4">
        <v>0</v>
      </c>
      <c r="I38" s="2">
        <v>40000</v>
      </c>
      <c r="J38" s="2">
        <f t="shared" si="8"/>
        <v>1148</v>
      </c>
      <c r="K38" s="2">
        <v>442.65</v>
      </c>
      <c r="L38" s="2">
        <f t="shared" si="11"/>
        <v>1216</v>
      </c>
      <c r="M38" s="2">
        <v>125</v>
      </c>
      <c r="N38" s="2">
        <f t="shared" si="9"/>
        <v>2931.65</v>
      </c>
      <c r="O38" s="1">
        <f t="shared" si="10"/>
        <v>37068.35</v>
      </c>
    </row>
    <row r="39" spans="1:15" s="19" customFormat="1" ht="36.75" customHeight="1" thickBot="1" x14ac:dyDescent="0.25">
      <c r="A39" s="70">
        <v>30</v>
      </c>
      <c r="B39" s="99" t="s">
        <v>168</v>
      </c>
      <c r="C39" s="99" t="s">
        <v>226</v>
      </c>
      <c r="D39" s="3" t="s">
        <v>32</v>
      </c>
      <c r="E39" s="3" t="s">
        <v>59</v>
      </c>
      <c r="F39" s="6" t="s">
        <v>224</v>
      </c>
      <c r="G39" s="22">
        <v>100000</v>
      </c>
      <c r="H39" s="4">
        <v>0</v>
      </c>
      <c r="I39" s="2">
        <v>100000</v>
      </c>
      <c r="J39" s="2">
        <f t="shared" si="8"/>
        <v>2870</v>
      </c>
      <c r="K39" s="2">
        <v>12105.37</v>
      </c>
      <c r="L39" s="2">
        <f t="shared" si="11"/>
        <v>3040</v>
      </c>
      <c r="M39" s="2">
        <v>25</v>
      </c>
      <c r="N39" s="2">
        <f t="shared" si="9"/>
        <v>18040.370000000003</v>
      </c>
      <c r="O39" s="1">
        <f t="shared" si="10"/>
        <v>81959.63</v>
      </c>
    </row>
    <row r="40" spans="1:15" s="19" customFormat="1" ht="36.75" customHeight="1" x14ac:dyDescent="0.2">
      <c r="A40" s="70">
        <v>31</v>
      </c>
      <c r="B40" s="99" t="s">
        <v>237</v>
      </c>
      <c r="C40" s="99" t="s">
        <v>226</v>
      </c>
      <c r="D40" s="3" t="s">
        <v>238</v>
      </c>
      <c r="E40" s="3" t="s">
        <v>49</v>
      </c>
      <c r="F40" s="6" t="s">
        <v>223</v>
      </c>
      <c r="G40" s="22">
        <v>35000</v>
      </c>
      <c r="H40" s="4">
        <v>0</v>
      </c>
      <c r="I40" s="2">
        <v>35000</v>
      </c>
      <c r="J40" s="2">
        <f t="shared" si="8"/>
        <v>1004.5</v>
      </c>
      <c r="K40" s="2">
        <v>0</v>
      </c>
      <c r="L40" s="2">
        <f t="shared" si="11"/>
        <v>1064</v>
      </c>
      <c r="M40" s="2">
        <v>25</v>
      </c>
      <c r="N40" s="2">
        <f t="shared" si="9"/>
        <v>2093.5</v>
      </c>
      <c r="O40" s="1">
        <f t="shared" si="10"/>
        <v>32906.5</v>
      </c>
    </row>
    <row r="41" spans="1:15" s="19" customFormat="1" ht="36.75" customHeight="1" thickBot="1" x14ac:dyDescent="0.25">
      <c r="A41" s="20">
        <v>32</v>
      </c>
      <c r="B41" s="99" t="s">
        <v>12</v>
      </c>
      <c r="C41" s="99" t="s">
        <v>165</v>
      </c>
      <c r="D41" s="3" t="s">
        <v>239</v>
      </c>
      <c r="E41" s="3" t="s">
        <v>48</v>
      </c>
      <c r="F41" s="6" t="s">
        <v>223</v>
      </c>
      <c r="G41" s="22">
        <v>80000</v>
      </c>
      <c r="H41" s="4">
        <v>0</v>
      </c>
      <c r="I41" s="2">
        <v>80000</v>
      </c>
      <c r="J41" s="2">
        <f t="shared" si="8"/>
        <v>2296</v>
      </c>
      <c r="K41" s="2">
        <v>7063.34</v>
      </c>
      <c r="L41" s="2">
        <f t="shared" si="11"/>
        <v>2432</v>
      </c>
      <c r="M41" s="2">
        <v>1475.12</v>
      </c>
      <c r="N41" s="2">
        <f t="shared" si="9"/>
        <v>13266.46</v>
      </c>
      <c r="O41" s="1">
        <f t="shared" si="10"/>
        <v>66733.540000000008</v>
      </c>
    </row>
    <row r="42" spans="1:15" s="19" customFormat="1" ht="36.75" customHeight="1" thickBot="1" x14ac:dyDescent="0.25">
      <c r="A42" s="70">
        <v>33</v>
      </c>
      <c r="B42" s="99" t="s">
        <v>71</v>
      </c>
      <c r="C42" s="99" t="s">
        <v>164</v>
      </c>
      <c r="D42" s="3" t="s">
        <v>209</v>
      </c>
      <c r="E42" s="3" t="s">
        <v>49</v>
      </c>
      <c r="F42" s="6" t="s">
        <v>224</v>
      </c>
      <c r="G42" s="22">
        <v>36000</v>
      </c>
      <c r="H42" s="4">
        <v>0</v>
      </c>
      <c r="I42" s="2">
        <v>36000</v>
      </c>
      <c r="J42" s="2">
        <f>G42*0.0287</f>
        <v>1033.2</v>
      </c>
      <c r="K42" s="2">
        <v>0</v>
      </c>
      <c r="L42" s="2">
        <f>G42*0.0304</f>
        <v>1094.4000000000001</v>
      </c>
      <c r="M42" s="4">
        <v>25</v>
      </c>
      <c r="N42" s="2">
        <f>J42+K42+L42+M42</f>
        <v>2152.6000000000004</v>
      </c>
      <c r="O42" s="1">
        <f>G42-N42</f>
        <v>33847.4</v>
      </c>
    </row>
    <row r="43" spans="1:15" s="19" customFormat="1" ht="36.75" customHeight="1" x14ac:dyDescent="0.2">
      <c r="A43" s="70">
        <v>34</v>
      </c>
      <c r="B43" s="99" t="s">
        <v>85</v>
      </c>
      <c r="C43" s="99" t="s">
        <v>164</v>
      </c>
      <c r="D43" s="3" t="s">
        <v>255</v>
      </c>
      <c r="E43" s="3" t="s">
        <v>49</v>
      </c>
      <c r="F43" s="6" t="s">
        <v>223</v>
      </c>
      <c r="G43" s="22">
        <v>35000</v>
      </c>
      <c r="H43" s="4">
        <v>0</v>
      </c>
      <c r="I43" s="2">
        <v>35000</v>
      </c>
      <c r="J43" s="2">
        <f>G43*0.0287</f>
        <v>1004.5</v>
      </c>
      <c r="K43" s="4">
        <v>0</v>
      </c>
      <c r="L43" s="2">
        <f>G43*0.0304</f>
        <v>1064</v>
      </c>
      <c r="M43" s="4">
        <v>25</v>
      </c>
      <c r="N43" s="2">
        <f>J43+K43+L43+M43</f>
        <v>2093.5</v>
      </c>
      <c r="O43" s="1">
        <f>G43-N43</f>
        <v>32906.5</v>
      </c>
    </row>
    <row r="44" spans="1:15" s="19" customFormat="1" ht="36.75" customHeight="1" thickBot="1" x14ac:dyDescent="0.25">
      <c r="A44" s="20">
        <v>35</v>
      </c>
      <c r="B44" s="99" t="s">
        <v>148</v>
      </c>
      <c r="C44" s="99" t="s">
        <v>164</v>
      </c>
      <c r="D44" s="3" t="s">
        <v>13</v>
      </c>
      <c r="E44" s="3" t="s">
        <v>49</v>
      </c>
      <c r="F44" s="6" t="s">
        <v>224</v>
      </c>
      <c r="G44" s="22">
        <v>35000</v>
      </c>
      <c r="H44" s="4">
        <v>0</v>
      </c>
      <c r="I44" s="2">
        <v>35000</v>
      </c>
      <c r="J44" s="2">
        <f t="shared" si="8"/>
        <v>1004.5</v>
      </c>
      <c r="K44" s="4">
        <v>0</v>
      </c>
      <c r="L44" s="2">
        <f t="shared" si="11"/>
        <v>1064</v>
      </c>
      <c r="M44" s="2">
        <v>2974.04</v>
      </c>
      <c r="N44" s="2">
        <f t="shared" si="9"/>
        <v>5042.54</v>
      </c>
      <c r="O44" s="1">
        <f t="shared" si="10"/>
        <v>29957.46</v>
      </c>
    </row>
    <row r="45" spans="1:15" s="19" customFormat="1" ht="36.75" customHeight="1" thickBot="1" x14ac:dyDescent="0.25">
      <c r="A45" s="70">
        <v>36</v>
      </c>
      <c r="B45" s="99" t="s">
        <v>57</v>
      </c>
      <c r="C45" s="99" t="s">
        <v>164</v>
      </c>
      <c r="D45" s="3" t="s">
        <v>13</v>
      </c>
      <c r="E45" s="3" t="s">
        <v>48</v>
      </c>
      <c r="F45" s="6" t="s">
        <v>223</v>
      </c>
      <c r="G45" s="22">
        <v>35000</v>
      </c>
      <c r="H45" s="4">
        <v>0</v>
      </c>
      <c r="I45" s="2">
        <v>35000</v>
      </c>
      <c r="J45" s="2">
        <f t="shared" si="8"/>
        <v>1004.5</v>
      </c>
      <c r="K45" s="2">
        <v>0</v>
      </c>
      <c r="L45" s="2">
        <f t="shared" si="11"/>
        <v>1064</v>
      </c>
      <c r="M45" s="2">
        <v>125</v>
      </c>
      <c r="N45" s="2">
        <f t="shared" si="9"/>
        <v>2193.5</v>
      </c>
      <c r="O45" s="1">
        <f t="shared" si="10"/>
        <v>32806.5</v>
      </c>
    </row>
    <row r="46" spans="1:15" s="19" customFormat="1" ht="36.75" customHeight="1" x14ac:dyDescent="0.2">
      <c r="A46" s="70">
        <v>37</v>
      </c>
      <c r="B46" s="99" t="s">
        <v>172</v>
      </c>
      <c r="C46" s="99" t="s">
        <v>164</v>
      </c>
      <c r="D46" s="3" t="s">
        <v>13</v>
      </c>
      <c r="E46" s="3" t="s">
        <v>49</v>
      </c>
      <c r="F46" s="6" t="s">
        <v>223</v>
      </c>
      <c r="G46" s="22">
        <v>14000</v>
      </c>
      <c r="H46" s="4">
        <v>0</v>
      </c>
      <c r="I46" s="2">
        <v>14000</v>
      </c>
      <c r="J46" s="2">
        <f t="shared" si="8"/>
        <v>401.8</v>
      </c>
      <c r="K46" s="4">
        <v>0</v>
      </c>
      <c r="L46" s="2">
        <f t="shared" si="11"/>
        <v>425.6</v>
      </c>
      <c r="M46" s="2">
        <v>25</v>
      </c>
      <c r="N46" s="2">
        <f t="shared" si="9"/>
        <v>852.40000000000009</v>
      </c>
      <c r="O46" s="1">
        <f t="shared" si="10"/>
        <v>13147.6</v>
      </c>
    </row>
    <row r="47" spans="1:15" s="19" customFormat="1" ht="36.75" customHeight="1" thickBot="1" x14ac:dyDescent="0.25">
      <c r="A47" s="20">
        <v>38</v>
      </c>
      <c r="B47" s="99" t="s">
        <v>181</v>
      </c>
      <c r="C47" s="99" t="s">
        <v>164</v>
      </c>
      <c r="D47" s="3" t="s">
        <v>215</v>
      </c>
      <c r="E47" s="3" t="s">
        <v>51</v>
      </c>
      <c r="F47" s="6" t="s">
        <v>224</v>
      </c>
      <c r="G47" s="22">
        <v>17500</v>
      </c>
      <c r="H47" s="4">
        <v>0</v>
      </c>
      <c r="I47" s="2">
        <v>17500</v>
      </c>
      <c r="J47" s="2">
        <f t="shared" si="8"/>
        <v>502.25</v>
      </c>
      <c r="K47" s="4">
        <v>0</v>
      </c>
      <c r="L47" s="2">
        <f t="shared" si="11"/>
        <v>532</v>
      </c>
      <c r="M47" s="2">
        <v>25</v>
      </c>
      <c r="N47" s="2">
        <f t="shared" si="9"/>
        <v>1059.25</v>
      </c>
      <c r="O47" s="1">
        <f t="shared" si="10"/>
        <v>16440.75</v>
      </c>
    </row>
    <row r="48" spans="1:15" s="19" customFormat="1" ht="36.75" customHeight="1" thickBot="1" x14ac:dyDescent="0.25">
      <c r="A48" s="70">
        <v>39</v>
      </c>
      <c r="B48" s="99" t="s">
        <v>60</v>
      </c>
      <c r="C48" s="99" t="s">
        <v>164</v>
      </c>
      <c r="D48" s="3" t="s">
        <v>240</v>
      </c>
      <c r="E48" s="99" t="s">
        <v>49</v>
      </c>
      <c r="F48" s="6" t="s">
        <v>224</v>
      </c>
      <c r="G48" s="22">
        <v>27000</v>
      </c>
      <c r="H48" s="4">
        <v>0</v>
      </c>
      <c r="I48" s="2">
        <v>27000</v>
      </c>
      <c r="J48" s="2">
        <f t="shared" si="8"/>
        <v>774.9</v>
      </c>
      <c r="K48" s="4">
        <v>0</v>
      </c>
      <c r="L48" s="2">
        <f t="shared" si="11"/>
        <v>820.8</v>
      </c>
      <c r="M48" s="2">
        <v>25</v>
      </c>
      <c r="N48" s="2">
        <f t="shared" si="9"/>
        <v>1620.6999999999998</v>
      </c>
      <c r="O48" s="1">
        <f t="shared" si="10"/>
        <v>25379.3</v>
      </c>
    </row>
    <row r="49" spans="1:15" s="19" customFormat="1" ht="36.75" customHeight="1" x14ac:dyDescent="0.2">
      <c r="A49" s="70">
        <v>40</v>
      </c>
      <c r="B49" s="99" t="s">
        <v>147</v>
      </c>
      <c r="C49" s="99" t="s">
        <v>164</v>
      </c>
      <c r="D49" s="3" t="s">
        <v>94</v>
      </c>
      <c r="E49" s="99" t="s">
        <v>51</v>
      </c>
      <c r="F49" s="6" t="s">
        <v>224</v>
      </c>
      <c r="G49" s="22">
        <v>20500</v>
      </c>
      <c r="H49" s="4">
        <v>0</v>
      </c>
      <c r="I49" s="2">
        <v>20500</v>
      </c>
      <c r="J49" s="2">
        <f t="shared" si="8"/>
        <v>588.35</v>
      </c>
      <c r="K49" s="4">
        <v>0</v>
      </c>
      <c r="L49" s="2">
        <f t="shared" si="11"/>
        <v>623.20000000000005</v>
      </c>
      <c r="M49" s="2">
        <v>25</v>
      </c>
      <c r="N49" s="2">
        <f t="shared" si="9"/>
        <v>1236.5500000000002</v>
      </c>
      <c r="O49" s="1">
        <f t="shared" si="10"/>
        <v>19263.45</v>
      </c>
    </row>
    <row r="50" spans="1:15" s="19" customFormat="1" ht="36.75" customHeight="1" thickBot="1" x14ac:dyDescent="0.25">
      <c r="A50" s="20">
        <v>41</v>
      </c>
      <c r="B50" s="99" t="s">
        <v>187</v>
      </c>
      <c r="C50" s="99" t="s">
        <v>53</v>
      </c>
      <c r="D50" s="3" t="s">
        <v>385</v>
      </c>
      <c r="E50" s="99" t="s">
        <v>49</v>
      </c>
      <c r="F50" s="6" t="s">
        <v>223</v>
      </c>
      <c r="G50" s="22">
        <v>26000</v>
      </c>
      <c r="H50" s="4">
        <v>0</v>
      </c>
      <c r="I50" s="2">
        <v>26000</v>
      </c>
      <c r="J50" s="2">
        <f t="shared" ref="J50" si="20">G50*0.0287</f>
        <v>746.2</v>
      </c>
      <c r="K50" s="4">
        <v>0</v>
      </c>
      <c r="L50" s="2">
        <f>G50*0.0304</f>
        <v>790.4</v>
      </c>
      <c r="M50" s="2">
        <v>25</v>
      </c>
      <c r="N50" s="2">
        <f t="shared" ref="N50" si="21">J50+K50+L50+M50</f>
        <v>1561.6</v>
      </c>
      <c r="O50" s="1">
        <f t="shared" ref="O50" si="22">I50-N50</f>
        <v>24438.400000000001</v>
      </c>
    </row>
    <row r="51" spans="1:15" s="19" customFormat="1" ht="36.75" customHeight="1" thickBot="1" x14ac:dyDescent="0.25">
      <c r="A51" s="70">
        <v>42</v>
      </c>
      <c r="B51" s="99" t="s">
        <v>29</v>
      </c>
      <c r="C51" s="99" t="s">
        <v>164</v>
      </c>
      <c r="D51" s="3" t="s">
        <v>10</v>
      </c>
      <c r="E51" s="99" t="s">
        <v>51</v>
      </c>
      <c r="F51" s="6" t="s">
        <v>224</v>
      </c>
      <c r="G51" s="22">
        <v>22000</v>
      </c>
      <c r="H51" s="4">
        <v>0</v>
      </c>
      <c r="I51" s="2">
        <v>22000</v>
      </c>
      <c r="J51" s="2">
        <f t="shared" si="8"/>
        <v>631.4</v>
      </c>
      <c r="K51" s="4">
        <v>0</v>
      </c>
      <c r="L51" s="2">
        <f t="shared" si="11"/>
        <v>668.8</v>
      </c>
      <c r="M51" s="2">
        <v>125</v>
      </c>
      <c r="N51" s="2">
        <f t="shared" si="9"/>
        <v>1425.1999999999998</v>
      </c>
      <c r="O51" s="1">
        <f t="shared" si="10"/>
        <v>20574.8</v>
      </c>
    </row>
    <row r="52" spans="1:15" s="19" customFormat="1" ht="36.75" customHeight="1" x14ac:dyDescent="0.2">
      <c r="A52" s="70">
        <v>43</v>
      </c>
      <c r="B52" s="99" t="s">
        <v>180</v>
      </c>
      <c r="C52" s="99" t="s">
        <v>164</v>
      </c>
      <c r="D52" s="3" t="s">
        <v>10</v>
      </c>
      <c r="E52" s="99" t="s">
        <v>49</v>
      </c>
      <c r="F52" s="6" t="s">
        <v>224</v>
      </c>
      <c r="G52" s="22">
        <v>22000</v>
      </c>
      <c r="H52" s="4">
        <v>0</v>
      </c>
      <c r="I52" s="2">
        <v>22000</v>
      </c>
      <c r="J52" s="2">
        <f t="shared" si="8"/>
        <v>631.4</v>
      </c>
      <c r="K52" s="4">
        <v>0</v>
      </c>
      <c r="L52" s="2">
        <f t="shared" si="11"/>
        <v>668.8</v>
      </c>
      <c r="M52" s="2">
        <v>1375.12</v>
      </c>
      <c r="N52" s="2">
        <f t="shared" si="9"/>
        <v>2675.3199999999997</v>
      </c>
      <c r="O52" s="1">
        <f t="shared" si="10"/>
        <v>19324.68</v>
      </c>
    </row>
    <row r="53" spans="1:15" s="19" customFormat="1" ht="36.75" customHeight="1" thickBot="1" x14ac:dyDescent="0.25">
      <c r="A53" s="20">
        <v>44</v>
      </c>
      <c r="B53" s="99" t="s">
        <v>210</v>
      </c>
      <c r="C53" s="99" t="s">
        <v>164</v>
      </c>
      <c r="D53" s="3" t="s">
        <v>10</v>
      </c>
      <c r="E53" s="3" t="s">
        <v>49</v>
      </c>
      <c r="F53" s="6" t="s">
        <v>224</v>
      </c>
      <c r="G53" s="22">
        <v>20000</v>
      </c>
      <c r="H53" s="4">
        <v>0</v>
      </c>
      <c r="I53" s="2">
        <v>20000</v>
      </c>
      <c r="J53" s="2">
        <f t="shared" si="8"/>
        <v>574</v>
      </c>
      <c r="K53" s="2">
        <v>0</v>
      </c>
      <c r="L53" s="2">
        <f t="shared" si="11"/>
        <v>608</v>
      </c>
      <c r="M53" s="2">
        <v>25</v>
      </c>
      <c r="N53" s="2">
        <f t="shared" si="9"/>
        <v>1207</v>
      </c>
      <c r="O53" s="1">
        <f t="shared" si="10"/>
        <v>18793</v>
      </c>
    </row>
    <row r="54" spans="1:15" s="19" customFormat="1" ht="36.75" customHeight="1" thickBot="1" x14ac:dyDescent="0.25">
      <c r="A54" s="70">
        <v>45</v>
      </c>
      <c r="B54" s="99" t="s">
        <v>30</v>
      </c>
      <c r="C54" s="99" t="s">
        <v>164</v>
      </c>
      <c r="D54" s="3" t="s">
        <v>10</v>
      </c>
      <c r="E54" s="3" t="s">
        <v>51</v>
      </c>
      <c r="F54" s="6" t="s">
        <v>224</v>
      </c>
      <c r="G54" s="22">
        <v>22000</v>
      </c>
      <c r="H54" s="4">
        <v>0</v>
      </c>
      <c r="I54" s="2">
        <v>22000</v>
      </c>
      <c r="J54" s="2">
        <f t="shared" si="8"/>
        <v>631.4</v>
      </c>
      <c r="K54" s="4">
        <v>0</v>
      </c>
      <c r="L54" s="2">
        <f t="shared" si="11"/>
        <v>668.8</v>
      </c>
      <c r="M54" s="2">
        <v>125</v>
      </c>
      <c r="N54" s="2">
        <f t="shared" si="9"/>
        <v>1425.1999999999998</v>
      </c>
      <c r="O54" s="1">
        <f t="shared" si="10"/>
        <v>20574.8</v>
      </c>
    </row>
    <row r="55" spans="1:15" s="19" customFormat="1" ht="36.75" customHeight="1" x14ac:dyDescent="0.2">
      <c r="A55" s="70">
        <v>46</v>
      </c>
      <c r="B55" s="99" t="s">
        <v>61</v>
      </c>
      <c r="C55" s="99" t="s">
        <v>164</v>
      </c>
      <c r="D55" s="3" t="s">
        <v>62</v>
      </c>
      <c r="E55" s="3" t="s">
        <v>51</v>
      </c>
      <c r="F55" s="6" t="s">
        <v>224</v>
      </c>
      <c r="G55" s="22">
        <v>22000</v>
      </c>
      <c r="H55" s="4">
        <v>0</v>
      </c>
      <c r="I55" s="2">
        <v>22000</v>
      </c>
      <c r="J55" s="2">
        <f t="shared" si="8"/>
        <v>631.4</v>
      </c>
      <c r="K55" s="4">
        <v>0</v>
      </c>
      <c r="L55" s="2">
        <f t="shared" si="11"/>
        <v>668.8</v>
      </c>
      <c r="M55" s="2">
        <v>1687.98</v>
      </c>
      <c r="N55" s="2">
        <f t="shared" si="9"/>
        <v>2988.18</v>
      </c>
      <c r="O55" s="1">
        <f t="shared" si="10"/>
        <v>19011.82</v>
      </c>
    </row>
    <row r="56" spans="1:15" s="19" customFormat="1" ht="36.75" customHeight="1" thickBot="1" x14ac:dyDescent="0.25">
      <c r="A56" s="20">
        <v>47</v>
      </c>
      <c r="B56" s="99" t="s">
        <v>211</v>
      </c>
      <c r="C56" s="99" t="s">
        <v>164</v>
      </c>
      <c r="D56" s="3" t="s">
        <v>212</v>
      </c>
      <c r="E56" s="3" t="s">
        <v>51</v>
      </c>
      <c r="F56" s="6" t="s">
        <v>224</v>
      </c>
      <c r="G56" s="22">
        <v>20500</v>
      </c>
      <c r="H56" s="4">
        <v>0</v>
      </c>
      <c r="I56" s="2">
        <v>20500</v>
      </c>
      <c r="J56" s="2">
        <f t="shared" si="8"/>
        <v>588.35</v>
      </c>
      <c r="K56" s="4">
        <v>0</v>
      </c>
      <c r="L56" s="2">
        <f t="shared" si="11"/>
        <v>623.20000000000005</v>
      </c>
      <c r="M56" s="2">
        <v>25</v>
      </c>
      <c r="N56" s="2">
        <f t="shared" si="9"/>
        <v>1236.5500000000002</v>
      </c>
      <c r="O56" s="1">
        <f t="shared" si="10"/>
        <v>19263.45</v>
      </c>
    </row>
    <row r="57" spans="1:15" s="19" customFormat="1" ht="36.75" customHeight="1" thickBot="1" x14ac:dyDescent="0.25">
      <c r="A57" s="70">
        <v>48</v>
      </c>
      <c r="B57" s="99" t="s">
        <v>206</v>
      </c>
      <c r="C57" s="99" t="s">
        <v>164</v>
      </c>
      <c r="D57" s="3" t="s">
        <v>95</v>
      </c>
      <c r="E57" s="3" t="s">
        <v>49</v>
      </c>
      <c r="F57" s="6" t="s">
        <v>224</v>
      </c>
      <c r="G57" s="22">
        <v>16500</v>
      </c>
      <c r="H57" s="4">
        <v>0</v>
      </c>
      <c r="I57" s="2">
        <v>16500</v>
      </c>
      <c r="J57" s="2">
        <f t="shared" si="8"/>
        <v>473.55</v>
      </c>
      <c r="K57" s="4">
        <v>0</v>
      </c>
      <c r="L57" s="2">
        <f t="shared" si="11"/>
        <v>501.6</v>
      </c>
      <c r="M57" s="2">
        <v>1375.12</v>
      </c>
      <c r="N57" s="2">
        <f t="shared" si="9"/>
        <v>2350.27</v>
      </c>
      <c r="O57" s="1">
        <f t="shared" si="10"/>
        <v>14149.73</v>
      </c>
    </row>
    <row r="58" spans="1:15" s="19" customFormat="1" ht="36.75" customHeight="1" x14ac:dyDescent="0.2">
      <c r="A58" s="70">
        <v>49</v>
      </c>
      <c r="B58" s="99" t="s">
        <v>93</v>
      </c>
      <c r="C58" s="99" t="s">
        <v>164</v>
      </c>
      <c r="D58" s="3" t="s">
        <v>17</v>
      </c>
      <c r="E58" s="3" t="s">
        <v>51</v>
      </c>
      <c r="F58" s="6" t="s">
        <v>223</v>
      </c>
      <c r="G58" s="22">
        <v>16500</v>
      </c>
      <c r="H58" s="4">
        <v>0</v>
      </c>
      <c r="I58" s="2">
        <v>16500</v>
      </c>
      <c r="J58" s="2">
        <f t="shared" si="8"/>
        <v>473.55</v>
      </c>
      <c r="K58" s="4">
        <v>0</v>
      </c>
      <c r="L58" s="2">
        <f t="shared" si="11"/>
        <v>501.6</v>
      </c>
      <c r="M58" s="2">
        <v>25</v>
      </c>
      <c r="N58" s="2">
        <f t="shared" si="9"/>
        <v>1000.1500000000001</v>
      </c>
      <c r="O58" s="1">
        <f t="shared" si="10"/>
        <v>15499.85</v>
      </c>
    </row>
    <row r="59" spans="1:15" s="19" customFormat="1" ht="36.75" customHeight="1" thickBot="1" x14ac:dyDescent="0.25">
      <c r="A59" s="20">
        <v>50</v>
      </c>
      <c r="B59" s="99" t="s">
        <v>31</v>
      </c>
      <c r="C59" s="99" t="s">
        <v>164</v>
      </c>
      <c r="D59" s="3" t="s">
        <v>17</v>
      </c>
      <c r="E59" s="3" t="s">
        <v>51</v>
      </c>
      <c r="F59" s="6" t="s">
        <v>223</v>
      </c>
      <c r="G59" s="22">
        <v>16500</v>
      </c>
      <c r="H59" s="4">
        <v>0</v>
      </c>
      <c r="I59" s="2">
        <v>16500</v>
      </c>
      <c r="J59" s="2">
        <f t="shared" si="8"/>
        <v>473.55</v>
      </c>
      <c r="K59" s="4">
        <v>0</v>
      </c>
      <c r="L59" s="2">
        <f t="shared" si="11"/>
        <v>501.6</v>
      </c>
      <c r="M59" s="2">
        <v>3013.91</v>
      </c>
      <c r="N59" s="2">
        <f t="shared" si="9"/>
        <v>3989.06</v>
      </c>
      <c r="O59" s="1">
        <f t="shared" si="10"/>
        <v>12510.94</v>
      </c>
    </row>
    <row r="60" spans="1:15" s="19" customFormat="1" ht="36.75" customHeight="1" thickBot="1" x14ac:dyDescent="0.25">
      <c r="A60" s="70">
        <v>51</v>
      </c>
      <c r="B60" s="99" t="s">
        <v>182</v>
      </c>
      <c r="C60" s="99" t="s">
        <v>164</v>
      </c>
      <c r="D60" s="3" t="s">
        <v>17</v>
      </c>
      <c r="E60" s="3" t="s">
        <v>51</v>
      </c>
      <c r="F60" s="6" t="s">
        <v>223</v>
      </c>
      <c r="G60" s="22">
        <v>16500</v>
      </c>
      <c r="H60" s="4">
        <v>0</v>
      </c>
      <c r="I60" s="2">
        <v>16500</v>
      </c>
      <c r="J60" s="2">
        <f t="shared" si="8"/>
        <v>473.55</v>
      </c>
      <c r="K60" s="4">
        <v>0</v>
      </c>
      <c r="L60" s="2">
        <f t="shared" si="11"/>
        <v>501.6</v>
      </c>
      <c r="M60" s="2">
        <v>2770.58</v>
      </c>
      <c r="N60" s="2">
        <f t="shared" si="9"/>
        <v>3745.73</v>
      </c>
      <c r="O60" s="1">
        <f t="shared" si="10"/>
        <v>12754.27</v>
      </c>
    </row>
    <row r="61" spans="1:15" s="19" customFormat="1" ht="36.75" customHeight="1" x14ac:dyDescent="0.2">
      <c r="A61" s="70">
        <v>52</v>
      </c>
      <c r="B61" s="99" t="s">
        <v>28</v>
      </c>
      <c r="C61" s="99" t="s">
        <v>164</v>
      </c>
      <c r="D61" s="3" t="s">
        <v>17</v>
      </c>
      <c r="E61" s="3" t="s">
        <v>51</v>
      </c>
      <c r="F61" s="6" t="s">
        <v>223</v>
      </c>
      <c r="G61" s="22">
        <v>16500</v>
      </c>
      <c r="H61" s="4">
        <v>0</v>
      </c>
      <c r="I61" s="2">
        <v>16500</v>
      </c>
      <c r="J61" s="2">
        <f t="shared" si="8"/>
        <v>473.55</v>
      </c>
      <c r="K61" s="4">
        <v>0</v>
      </c>
      <c r="L61" s="2">
        <f t="shared" si="11"/>
        <v>501.6</v>
      </c>
      <c r="M61" s="2">
        <v>125</v>
      </c>
      <c r="N61" s="2">
        <f t="shared" si="9"/>
        <v>1100.1500000000001</v>
      </c>
      <c r="O61" s="1">
        <f t="shared" si="10"/>
        <v>15399.85</v>
      </c>
    </row>
    <row r="62" spans="1:15" s="19" customFormat="1" ht="36.75" customHeight="1" thickBot="1" x14ac:dyDescent="0.25">
      <c r="A62" s="20">
        <v>53</v>
      </c>
      <c r="B62" s="99" t="s">
        <v>225</v>
      </c>
      <c r="C62" s="99" t="s">
        <v>164</v>
      </c>
      <c r="D62" s="3" t="s">
        <v>17</v>
      </c>
      <c r="E62" s="3" t="s">
        <v>51</v>
      </c>
      <c r="F62" s="6" t="s">
        <v>223</v>
      </c>
      <c r="G62" s="22">
        <v>16500</v>
      </c>
      <c r="H62" s="4">
        <v>0</v>
      </c>
      <c r="I62" s="2">
        <v>16500</v>
      </c>
      <c r="J62" s="2">
        <f t="shared" si="8"/>
        <v>473.55</v>
      </c>
      <c r="K62" s="4">
        <v>0</v>
      </c>
      <c r="L62" s="2">
        <f t="shared" si="11"/>
        <v>501.6</v>
      </c>
      <c r="M62" s="2">
        <v>25</v>
      </c>
      <c r="N62" s="2">
        <f t="shared" si="9"/>
        <v>1000.1500000000001</v>
      </c>
      <c r="O62" s="1">
        <f t="shared" si="10"/>
        <v>15499.85</v>
      </c>
    </row>
    <row r="63" spans="1:15" s="19" customFormat="1" ht="36.75" customHeight="1" thickBot="1" x14ac:dyDescent="0.25">
      <c r="A63" s="70">
        <v>54</v>
      </c>
      <c r="B63" s="99" t="s">
        <v>234</v>
      </c>
      <c r="C63" s="99" t="s">
        <v>164</v>
      </c>
      <c r="D63" s="3" t="s">
        <v>17</v>
      </c>
      <c r="E63" s="3" t="s">
        <v>51</v>
      </c>
      <c r="F63" s="6" t="s">
        <v>224</v>
      </c>
      <c r="G63" s="22">
        <v>16500</v>
      </c>
      <c r="H63" s="4">
        <v>0</v>
      </c>
      <c r="I63" s="2">
        <v>16500</v>
      </c>
      <c r="J63" s="2">
        <f t="shared" si="8"/>
        <v>473.55</v>
      </c>
      <c r="K63" s="4">
        <v>0</v>
      </c>
      <c r="L63" s="2">
        <f t="shared" si="11"/>
        <v>501.6</v>
      </c>
      <c r="M63" s="2">
        <v>25</v>
      </c>
      <c r="N63" s="2">
        <f t="shared" si="9"/>
        <v>1000.1500000000001</v>
      </c>
      <c r="O63" s="1">
        <f t="shared" si="10"/>
        <v>15499.85</v>
      </c>
    </row>
    <row r="64" spans="1:15" s="19" customFormat="1" ht="36.75" customHeight="1" x14ac:dyDescent="0.2">
      <c r="A64" s="70">
        <v>55</v>
      </c>
      <c r="B64" s="99" t="s">
        <v>109</v>
      </c>
      <c r="C64" s="99" t="s">
        <v>174</v>
      </c>
      <c r="D64" s="3" t="s">
        <v>188</v>
      </c>
      <c r="E64" s="3" t="s">
        <v>48</v>
      </c>
      <c r="F64" s="6" t="s">
        <v>223</v>
      </c>
      <c r="G64" s="22">
        <v>45000</v>
      </c>
      <c r="H64" s="4">
        <v>0</v>
      </c>
      <c r="I64" s="2">
        <v>45000</v>
      </c>
      <c r="J64" s="2">
        <f t="shared" si="8"/>
        <v>1291.5</v>
      </c>
      <c r="K64" s="2">
        <v>743.29</v>
      </c>
      <c r="L64" s="2">
        <f t="shared" si="11"/>
        <v>1368</v>
      </c>
      <c r="M64" s="2">
        <v>4168.74</v>
      </c>
      <c r="N64" s="2">
        <f t="shared" si="9"/>
        <v>7571.53</v>
      </c>
      <c r="O64" s="1">
        <f t="shared" si="10"/>
        <v>37428.47</v>
      </c>
    </row>
    <row r="65" spans="1:15" s="19" customFormat="1" ht="36.75" customHeight="1" thickBot="1" x14ac:dyDescent="0.25">
      <c r="A65" s="20">
        <v>56</v>
      </c>
      <c r="B65" s="99" t="s">
        <v>150</v>
      </c>
      <c r="C65" s="99" t="s">
        <v>174</v>
      </c>
      <c r="D65" s="3" t="s">
        <v>189</v>
      </c>
      <c r="E65" s="3" t="s">
        <v>48</v>
      </c>
      <c r="F65" s="6" t="s">
        <v>223</v>
      </c>
      <c r="G65" s="22">
        <v>50000</v>
      </c>
      <c r="H65" s="2">
        <v>0</v>
      </c>
      <c r="I65" s="2">
        <v>50000</v>
      </c>
      <c r="J65" s="2">
        <f t="shared" si="8"/>
        <v>1435</v>
      </c>
      <c r="K65" s="2">
        <v>1651.48</v>
      </c>
      <c r="L65" s="2">
        <f t="shared" si="11"/>
        <v>1520</v>
      </c>
      <c r="M65" s="2">
        <v>1375.12</v>
      </c>
      <c r="N65" s="2">
        <f t="shared" si="9"/>
        <v>5981.5999999999995</v>
      </c>
      <c r="O65" s="1">
        <f t="shared" si="10"/>
        <v>44018.400000000001</v>
      </c>
    </row>
    <row r="66" spans="1:15" s="19" customFormat="1" ht="36.75" customHeight="1" thickBot="1" x14ac:dyDescent="0.25">
      <c r="A66" s="70">
        <v>57</v>
      </c>
      <c r="B66" s="99" t="s">
        <v>213</v>
      </c>
      <c r="C66" s="99" t="s">
        <v>174</v>
      </c>
      <c r="D66" s="3" t="s">
        <v>217</v>
      </c>
      <c r="E66" s="3" t="s">
        <v>59</v>
      </c>
      <c r="F66" s="6" t="s">
        <v>223</v>
      </c>
      <c r="G66" s="22">
        <v>90000</v>
      </c>
      <c r="H66" s="4">
        <v>0</v>
      </c>
      <c r="I66" s="2">
        <v>90000</v>
      </c>
      <c r="J66" s="2">
        <f t="shared" si="8"/>
        <v>2583</v>
      </c>
      <c r="K66" s="2">
        <v>9753.1200000000008</v>
      </c>
      <c r="L66" s="2">
        <f t="shared" si="11"/>
        <v>2736</v>
      </c>
      <c r="M66" s="2">
        <v>25</v>
      </c>
      <c r="N66" s="2">
        <f t="shared" si="9"/>
        <v>15097.12</v>
      </c>
      <c r="O66" s="1">
        <f t="shared" si="10"/>
        <v>74902.880000000005</v>
      </c>
    </row>
    <row r="67" spans="1:15" s="19" customFormat="1" ht="36.75" customHeight="1" x14ac:dyDescent="0.2">
      <c r="A67" s="70">
        <v>58</v>
      </c>
      <c r="B67" s="99" t="s">
        <v>75</v>
      </c>
      <c r="C67" s="99" t="s">
        <v>174</v>
      </c>
      <c r="D67" s="3" t="s">
        <v>104</v>
      </c>
      <c r="E67" s="3" t="s">
        <v>48</v>
      </c>
      <c r="F67" s="6" t="s">
        <v>223</v>
      </c>
      <c r="G67" s="22">
        <v>70000</v>
      </c>
      <c r="H67" s="4">
        <v>0</v>
      </c>
      <c r="I67" s="2">
        <v>70000</v>
      </c>
      <c r="J67" s="2">
        <f t="shared" si="8"/>
        <v>2009</v>
      </c>
      <c r="K67" s="2">
        <v>5098.45</v>
      </c>
      <c r="L67" s="2">
        <f t="shared" si="11"/>
        <v>2128</v>
      </c>
      <c r="M67" s="2">
        <v>1475.12</v>
      </c>
      <c r="N67" s="2">
        <f t="shared" si="9"/>
        <v>10710.57</v>
      </c>
      <c r="O67" s="1">
        <f t="shared" si="10"/>
        <v>59289.43</v>
      </c>
    </row>
    <row r="68" spans="1:15" s="19" customFormat="1" ht="36.75" customHeight="1" thickBot="1" x14ac:dyDescent="0.25">
      <c r="A68" s="20">
        <v>59</v>
      </c>
      <c r="B68" s="99" t="s">
        <v>88</v>
      </c>
      <c r="C68" s="99" t="s">
        <v>174</v>
      </c>
      <c r="D68" s="3" t="s">
        <v>72</v>
      </c>
      <c r="E68" s="3" t="s">
        <v>48</v>
      </c>
      <c r="F68" s="6" t="s">
        <v>223</v>
      </c>
      <c r="G68" s="2">
        <v>50000</v>
      </c>
      <c r="H68" s="4">
        <v>0</v>
      </c>
      <c r="I68" s="2">
        <v>50000</v>
      </c>
      <c r="J68" s="2">
        <f t="shared" si="8"/>
        <v>1435</v>
      </c>
      <c r="K68" s="2">
        <v>1854</v>
      </c>
      <c r="L68" s="2">
        <f t="shared" si="11"/>
        <v>1520</v>
      </c>
      <c r="M68" s="2">
        <v>125</v>
      </c>
      <c r="N68" s="2">
        <f t="shared" si="9"/>
        <v>4934</v>
      </c>
      <c r="O68" s="1">
        <f t="shared" si="10"/>
        <v>45066</v>
      </c>
    </row>
    <row r="69" spans="1:15" s="19" customFormat="1" ht="36.75" customHeight="1" thickBot="1" x14ac:dyDescent="0.25">
      <c r="A69" s="70">
        <v>60</v>
      </c>
      <c r="B69" s="99" t="s">
        <v>41</v>
      </c>
      <c r="C69" s="99" t="s">
        <v>174</v>
      </c>
      <c r="D69" s="3" t="s">
        <v>72</v>
      </c>
      <c r="E69" s="3" t="s">
        <v>48</v>
      </c>
      <c r="F69" s="6" t="s">
        <v>223</v>
      </c>
      <c r="G69" s="2">
        <v>50000</v>
      </c>
      <c r="H69" s="4">
        <v>0</v>
      </c>
      <c r="I69" s="2">
        <v>50000</v>
      </c>
      <c r="J69" s="2">
        <f t="shared" si="8"/>
        <v>1435</v>
      </c>
      <c r="K69" s="2">
        <v>1854</v>
      </c>
      <c r="L69" s="2">
        <f t="shared" si="11"/>
        <v>1520</v>
      </c>
      <c r="M69" s="2">
        <v>125</v>
      </c>
      <c r="N69" s="2">
        <f t="shared" si="9"/>
        <v>4934</v>
      </c>
      <c r="O69" s="1">
        <f t="shared" si="10"/>
        <v>45066</v>
      </c>
    </row>
    <row r="70" spans="1:15" s="19" customFormat="1" ht="36.75" customHeight="1" x14ac:dyDescent="0.2">
      <c r="A70" s="70">
        <v>61</v>
      </c>
      <c r="B70" s="99" t="s">
        <v>34</v>
      </c>
      <c r="C70" s="99" t="s">
        <v>174</v>
      </c>
      <c r="D70" s="3" t="s">
        <v>72</v>
      </c>
      <c r="E70" s="3" t="s">
        <v>48</v>
      </c>
      <c r="F70" s="6" t="s">
        <v>224</v>
      </c>
      <c r="G70" s="2">
        <v>50000</v>
      </c>
      <c r="H70" s="4">
        <v>0</v>
      </c>
      <c r="I70" s="2">
        <v>50000</v>
      </c>
      <c r="J70" s="2">
        <f t="shared" si="8"/>
        <v>1435</v>
      </c>
      <c r="K70" s="2">
        <v>1854</v>
      </c>
      <c r="L70" s="2">
        <f t="shared" si="11"/>
        <v>1520</v>
      </c>
      <c r="M70" s="2">
        <v>125</v>
      </c>
      <c r="N70" s="2">
        <f t="shared" si="9"/>
        <v>4934</v>
      </c>
      <c r="O70" s="1">
        <f t="shared" si="10"/>
        <v>45066</v>
      </c>
    </row>
    <row r="71" spans="1:15" s="19" customFormat="1" ht="36.75" customHeight="1" thickBot="1" x14ac:dyDescent="0.25">
      <c r="A71" s="20">
        <v>62</v>
      </c>
      <c r="B71" s="99" t="s">
        <v>80</v>
      </c>
      <c r="C71" s="99" t="s">
        <v>174</v>
      </c>
      <c r="D71" s="3" t="s">
        <v>106</v>
      </c>
      <c r="E71" s="3" t="s">
        <v>48</v>
      </c>
      <c r="F71" s="6" t="s">
        <v>223</v>
      </c>
      <c r="G71" s="2">
        <v>45000</v>
      </c>
      <c r="H71" s="4">
        <v>0</v>
      </c>
      <c r="I71" s="2">
        <v>45000</v>
      </c>
      <c r="J71" s="2">
        <f t="shared" si="8"/>
        <v>1291.5</v>
      </c>
      <c r="K71" s="2">
        <v>1148.33</v>
      </c>
      <c r="L71" s="2">
        <f t="shared" si="11"/>
        <v>1368</v>
      </c>
      <c r="M71" s="2">
        <v>125</v>
      </c>
      <c r="N71" s="2">
        <f t="shared" si="9"/>
        <v>3932.83</v>
      </c>
      <c r="O71" s="1">
        <f t="shared" si="10"/>
        <v>41067.17</v>
      </c>
    </row>
    <row r="72" spans="1:15" s="19" customFormat="1" ht="36.75" customHeight="1" thickBot="1" x14ac:dyDescent="0.25">
      <c r="A72" s="70">
        <v>63</v>
      </c>
      <c r="B72" s="99" t="s">
        <v>35</v>
      </c>
      <c r="C72" s="99" t="s">
        <v>174</v>
      </c>
      <c r="D72" s="3" t="s">
        <v>106</v>
      </c>
      <c r="E72" s="3" t="s">
        <v>48</v>
      </c>
      <c r="F72" s="6" t="s">
        <v>224</v>
      </c>
      <c r="G72" s="2">
        <v>45000</v>
      </c>
      <c r="H72" s="4">
        <v>0</v>
      </c>
      <c r="I72" s="2">
        <v>45000</v>
      </c>
      <c r="J72" s="2">
        <f t="shared" ref="J72:J103" si="23">G72*0.0287</f>
        <v>1291.5</v>
      </c>
      <c r="K72" s="2">
        <v>1148.33</v>
      </c>
      <c r="L72" s="2">
        <f t="shared" si="11"/>
        <v>1368</v>
      </c>
      <c r="M72" s="2">
        <v>125</v>
      </c>
      <c r="N72" s="2">
        <f t="shared" ref="N72:N103" si="24">J72+K72+L72+M72</f>
        <v>3932.83</v>
      </c>
      <c r="O72" s="1">
        <f t="shared" ref="O72:O104" si="25">I72-N72</f>
        <v>41067.17</v>
      </c>
    </row>
    <row r="73" spans="1:15" s="19" customFormat="1" ht="36.75" customHeight="1" x14ac:dyDescent="0.2">
      <c r="A73" s="70">
        <v>64</v>
      </c>
      <c r="B73" s="99" t="s">
        <v>23</v>
      </c>
      <c r="C73" s="99" t="s">
        <v>174</v>
      </c>
      <c r="D73" s="3" t="s">
        <v>106</v>
      </c>
      <c r="E73" s="3" t="s">
        <v>48</v>
      </c>
      <c r="F73" s="6" t="s">
        <v>223</v>
      </c>
      <c r="G73" s="2">
        <v>45000</v>
      </c>
      <c r="H73" s="4">
        <v>0</v>
      </c>
      <c r="I73" s="2">
        <v>45000</v>
      </c>
      <c r="J73" s="2">
        <f t="shared" si="23"/>
        <v>1291.5</v>
      </c>
      <c r="K73" s="4">
        <v>945.81</v>
      </c>
      <c r="L73" s="2">
        <f t="shared" si="11"/>
        <v>1368</v>
      </c>
      <c r="M73" s="2">
        <v>2193.12</v>
      </c>
      <c r="N73" s="2">
        <f t="shared" si="24"/>
        <v>5798.43</v>
      </c>
      <c r="O73" s="1">
        <f t="shared" si="25"/>
        <v>39201.57</v>
      </c>
    </row>
    <row r="74" spans="1:15" s="19" customFormat="1" ht="36.75" customHeight="1" thickBot="1" x14ac:dyDescent="0.25">
      <c r="A74" s="20">
        <v>65</v>
      </c>
      <c r="B74" s="99" t="s">
        <v>36</v>
      </c>
      <c r="C74" s="99" t="s">
        <v>174</v>
      </c>
      <c r="D74" s="3" t="s">
        <v>106</v>
      </c>
      <c r="E74" s="3" t="s">
        <v>48</v>
      </c>
      <c r="F74" s="6" t="s">
        <v>224</v>
      </c>
      <c r="G74" s="2">
        <v>45000</v>
      </c>
      <c r="H74" s="4">
        <v>0</v>
      </c>
      <c r="I74" s="2">
        <v>45000</v>
      </c>
      <c r="J74" s="2">
        <f t="shared" si="23"/>
        <v>1291.5</v>
      </c>
      <c r="K74" s="2">
        <v>1148.33</v>
      </c>
      <c r="L74" s="2">
        <f t="shared" si="11"/>
        <v>1368</v>
      </c>
      <c r="M74" s="2">
        <v>25</v>
      </c>
      <c r="N74" s="2">
        <f t="shared" si="24"/>
        <v>3832.83</v>
      </c>
      <c r="O74" s="1">
        <f t="shared" si="25"/>
        <v>41167.17</v>
      </c>
    </row>
    <row r="75" spans="1:15" s="19" customFormat="1" ht="36.75" customHeight="1" thickBot="1" x14ac:dyDescent="0.25">
      <c r="A75" s="70">
        <v>66</v>
      </c>
      <c r="B75" s="99" t="s">
        <v>37</v>
      </c>
      <c r="C75" s="99" t="s">
        <v>174</v>
      </c>
      <c r="D75" s="3" t="s">
        <v>106</v>
      </c>
      <c r="E75" s="3" t="s">
        <v>48</v>
      </c>
      <c r="F75" s="6" t="s">
        <v>223</v>
      </c>
      <c r="G75" s="2">
        <v>45000</v>
      </c>
      <c r="H75" s="4">
        <v>0</v>
      </c>
      <c r="I75" s="2">
        <v>45000</v>
      </c>
      <c r="J75" s="2">
        <f t="shared" si="23"/>
        <v>1291.5</v>
      </c>
      <c r="K75" s="4">
        <v>945.81</v>
      </c>
      <c r="L75" s="2">
        <f t="shared" si="11"/>
        <v>1368</v>
      </c>
      <c r="M75" s="2">
        <v>1475.12</v>
      </c>
      <c r="N75" s="2">
        <f t="shared" si="24"/>
        <v>5080.43</v>
      </c>
      <c r="O75" s="1">
        <f t="shared" si="25"/>
        <v>39919.57</v>
      </c>
    </row>
    <row r="76" spans="1:15" s="19" customFormat="1" ht="36.75" customHeight="1" x14ac:dyDescent="0.2">
      <c r="A76" s="70">
        <v>67</v>
      </c>
      <c r="B76" s="99" t="s">
        <v>33</v>
      </c>
      <c r="C76" s="99" t="s">
        <v>174</v>
      </c>
      <c r="D76" s="3" t="s">
        <v>106</v>
      </c>
      <c r="E76" s="3" t="s">
        <v>49</v>
      </c>
      <c r="F76" s="6" t="s">
        <v>224</v>
      </c>
      <c r="G76" s="2">
        <v>45000</v>
      </c>
      <c r="H76" s="4">
        <v>0</v>
      </c>
      <c r="I76" s="2">
        <v>45000</v>
      </c>
      <c r="J76" s="2">
        <f t="shared" si="23"/>
        <v>1291.5</v>
      </c>
      <c r="K76" s="2">
        <v>1148.33</v>
      </c>
      <c r="L76" s="2">
        <f t="shared" si="11"/>
        <v>1368</v>
      </c>
      <c r="M76" s="2">
        <v>125</v>
      </c>
      <c r="N76" s="2">
        <f t="shared" si="24"/>
        <v>3932.83</v>
      </c>
      <c r="O76" s="1">
        <f t="shared" si="25"/>
        <v>41067.17</v>
      </c>
    </row>
    <row r="77" spans="1:15" s="19" customFormat="1" ht="36.75" customHeight="1" thickBot="1" x14ac:dyDescent="0.25">
      <c r="A77" s="20">
        <v>68</v>
      </c>
      <c r="B77" s="99" t="s">
        <v>138</v>
      </c>
      <c r="C77" s="99" t="s">
        <v>174</v>
      </c>
      <c r="D77" s="3" t="s">
        <v>106</v>
      </c>
      <c r="E77" s="3" t="s">
        <v>49</v>
      </c>
      <c r="F77" s="6" t="s">
        <v>223</v>
      </c>
      <c r="G77" s="2">
        <v>35000</v>
      </c>
      <c r="H77" s="4">
        <v>0</v>
      </c>
      <c r="I77" s="2">
        <v>35000</v>
      </c>
      <c r="J77" s="2">
        <f t="shared" si="23"/>
        <v>1004.5</v>
      </c>
      <c r="K77" s="4">
        <v>0</v>
      </c>
      <c r="L77" s="2">
        <f t="shared" si="11"/>
        <v>1064</v>
      </c>
      <c r="M77" s="2">
        <v>25</v>
      </c>
      <c r="N77" s="2">
        <f t="shared" si="24"/>
        <v>2093.5</v>
      </c>
      <c r="O77" s="1">
        <f t="shared" si="25"/>
        <v>32906.5</v>
      </c>
    </row>
    <row r="78" spans="1:15" s="19" customFormat="1" ht="36.75" customHeight="1" thickBot="1" x14ac:dyDescent="0.25">
      <c r="A78" s="70">
        <v>69</v>
      </c>
      <c r="B78" s="99" t="s">
        <v>11</v>
      </c>
      <c r="C78" s="99" t="s">
        <v>174</v>
      </c>
      <c r="D78" s="3" t="s">
        <v>106</v>
      </c>
      <c r="E78" s="3" t="s">
        <v>49</v>
      </c>
      <c r="F78" s="6" t="s">
        <v>224</v>
      </c>
      <c r="G78" s="2">
        <v>45000</v>
      </c>
      <c r="H78" s="4">
        <v>0</v>
      </c>
      <c r="I78" s="2">
        <v>45000</v>
      </c>
      <c r="J78" s="2">
        <f>G78*0.0287</f>
        <v>1291.5</v>
      </c>
      <c r="K78" s="2">
        <v>1148.33</v>
      </c>
      <c r="L78" s="2">
        <f>G78*0.0304</f>
        <v>1368</v>
      </c>
      <c r="M78" s="2">
        <v>125</v>
      </c>
      <c r="N78" s="2">
        <f>J78+K78+L78+M78</f>
        <v>3932.83</v>
      </c>
      <c r="O78" s="1">
        <f>I78-N78</f>
        <v>41067.17</v>
      </c>
    </row>
    <row r="79" spans="1:15" s="19" customFormat="1" ht="36.75" customHeight="1" x14ac:dyDescent="0.2">
      <c r="A79" s="70">
        <v>70</v>
      </c>
      <c r="B79" s="99" t="s">
        <v>7</v>
      </c>
      <c r="C79" s="99" t="s">
        <v>195</v>
      </c>
      <c r="D79" s="3" t="s">
        <v>198</v>
      </c>
      <c r="E79" s="3" t="s">
        <v>48</v>
      </c>
      <c r="F79" s="6" t="s">
        <v>224</v>
      </c>
      <c r="G79" s="2">
        <v>150000</v>
      </c>
      <c r="H79" s="4">
        <v>0</v>
      </c>
      <c r="I79" s="2">
        <v>150000</v>
      </c>
      <c r="J79" s="2">
        <f t="shared" si="23"/>
        <v>4305</v>
      </c>
      <c r="K79" s="2">
        <v>23866.62</v>
      </c>
      <c r="L79" s="2">
        <v>4560</v>
      </c>
      <c r="M79" s="2">
        <v>125</v>
      </c>
      <c r="N79" s="2">
        <f t="shared" si="24"/>
        <v>32856.619999999995</v>
      </c>
      <c r="O79" s="1">
        <f t="shared" si="25"/>
        <v>117143.38</v>
      </c>
    </row>
    <row r="80" spans="1:15" s="19" customFormat="1" ht="36.75" customHeight="1" thickBot="1" x14ac:dyDescent="0.25">
      <c r="A80" s="20">
        <v>71</v>
      </c>
      <c r="B80" s="99" t="s">
        <v>39</v>
      </c>
      <c r="C80" s="99" t="s">
        <v>195</v>
      </c>
      <c r="D80" s="3" t="s">
        <v>269</v>
      </c>
      <c r="E80" s="3" t="s">
        <v>48</v>
      </c>
      <c r="F80" s="6" t="s">
        <v>224</v>
      </c>
      <c r="G80" s="2">
        <v>80000</v>
      </c>
      <c r="H80" s="4">
        <v>0</v>
      </c>
      <c r="I80" s="2">
        <v>80000</v>
      </c>
      <c r="J80" s="2">
        <f>G80*0.0287</f>
        <v>2296</v>
      </c>
      <c r="K80" s="2">
        <v>7063.34</v>
      </c>
      <c r="L80" s="2">
        <f>G80*0.0304</f>
        <v>2432</v>
      </c>
      <c r="M80" s="2">
        <v>1475.12</v>
      </c>
      <c r="N80" s="2">
        <f>J80+K80+L80+M80</f>
        <v>13266.46</v>
      </c>
      <c r="O80" s="1">
        <f>I80-N80</f>
        <v>66733.540000000008</v>
      </c>
    </row>
    <row r="81" spans="1:15" s="19" customFormat="1" ht="36.75" customHeight="1" thickBot="1" x14ac:dyDescent="0.25">
      <c r="A81" s="70">
        <v>72</v>
      </c>
      <c r="B81" s="99" t="s">
        <v>42</v>
      </c>
      <c r="C81" s="99" t="s">
        <v>195</v>
      </c>
      <c r="D81" s="3" t="s">
        <v>269</v>
      </c>
      <c r="E81" s="3" t="s">
        <v>48</v>
      </c>
      <c r="F81" s="6" t="s">
        <v>223</v>
      </c>
      <c r="G81" s="2">
        <v>80000</v>
      </c>
      <c r="H81" s="4">
        <v>0</v>
      </c>
      <c r="I81" s="2">
        <v>80000</v>
      </c>
      <c r="J81" s="2">
        <f t="shared" si="23"/>
        <v>2296</v>
      </c>
      <c r="K81" s="2">
        <v>0</v>
      </c>
      <c r="L81" s="2">
        <f t="shared" ref="L81:L92" si="26">G81*0.0304</f>
        <v>2432</v>
      </c>
      <c r="M81" s="2">
        <v>843</v>
      </c>
      <c r="N81" s="2">
        <f t="shared" si="24"/>
        <v>5571</v>
      </c>
      <c r="O81" s="1">
        <f t="shared" si="25"/>
        <v>74429</v>
      </c>
    </row>
    <row r="82" spans="1:15" s="19" customFormat="1" ht="36.75" customHeight="1" x14ac:dyDescent="0.2">
      <c r="A82" s="70">
        <v>73</v>
      </c>
      <c r="B82" s="99" t="s">
        <v>99</v>
      </c>
      <c r="C82" s="99" t="s">
        <v>173</v>
      </c>
      <c r="D82" s="3" t="s">
        <v>98</v>
      </c>
      <c r="E82" s="3" t="s">
        <v>49</v>
      </c>
      <c r="F82" s="6" t="s">
        <v>223</v>
      </c>
      <c r="G82" s="2">
        <v>70000</v>
      </c>
      <c r="H82" s="4">
        <v>0</v>
      </c>
      <c r="I82" s="2">
        <v>70000</v>
      </c>
      <c r="J82" s="2">
        <f t="shared" si="23"/>
        <v>2009</v>
      </c>
      <c r="K82" s="2">
        <v>5368.48</v>
      </c>
      <c r="L82" s="2">
        <f t="shared" si="26"/>
        <v>2128</v>
      </c>
      <c r="M82" s="2">
        <v>125</v>
      </c>
      <c r="N82" s="2">
        <f t="shared" si="24"/>
        <v>9630.48</v>
      </c>
      <c r="O82" s="1">
        <f t="shared" si="25"/>
        <v>60369.520000000004</v>
      </c>
    </row>
    <row r="83" spans="1:15" s="19" customFormat="1" ht="36.75" customHeight="1" thickBot="1" x14ac:dyDescent="0.25">
      <c r="A83" s="20">
        <v>74</v>
      </c>
      <c r="B83" s="99" t="s">
        <v>43</v>
      </c>
      <c r="C83" s="99" t="s">
        <v>173</v>
      </c>
      <c r="D83" s="3" t="s">
        <v>74</v>
      </c>
      <c r="E83" s="3" t="s">
        <v>48</v>
      </c>
      <c r="F83" s="6" t="s">
        <v>223</v>
      </c>
      <c r="G83" s="2">
        <v>70000</v>
      </c>
      <c r="H83" s="4">
        <v>0</v>
      </c>
      <c r="I83" s="2">
        <v>70000</v>
      </c>
      <c r="J83" s="2">
        <f t="shared" si="23"/>
        <v>2009</v>
      </c>
      <c r="K83" s="2">
        <v>5368.48</v>
      </c>
      <c r="L83" s="2">
        <f t="shared" si="26"/>
        <v>2128</v>
      </c>
      <c r="M83" s="2">
        <v>125</v>
      </c>
      <c r="N83" s="2">
        <f t="shared" si="24"/>
        <v>9630.48</v>
      </c>
      <c r="O83" s="1">
        <f t="shared" si="25"/>
        <v>60369.520000000004</v>
      </c>
    </row>
    <row r="84" spans="1:15" s="19" customFormat="1" ht="36.75" customHeight="1" thickBot="1" x14ac:dyDescent="0.25">
      <c r="A84" s="70">
        <v>75</v>
      </c>
      <c r="B84" s="99" t="s">
        <v>73</v>
      </c>
      <c r="C84" s="99" t="s">
        <v>173</v>
      </c>
      <c r="D84" s="3" t="s">
        <v>74</v>
      </c>
      <c r="E84" s="3" t="s">
        <v>48</v>
      </c>
      <c r="F84" s="6" t="s">
        <v>223</v>
      </c>
      <c r="G84" s="2">
        <v>50000</v>
      </c>
      <c r="H84" s="4">
        <v>0</v>
      </c>
      <c r="I84" s="2">
        <v>50000</v>
      </c>
      <c r="J84" s="2">
        <f t="shared" si="23"/>
        <v>1435</v>
      </c>
      <c r="K84" s="2">
        <v>1854</v>
      </c>
      <c r="L84" s="2">
        <f t="shared" si="26"/>
        <v>1520</v>
      </c>
      <c r="M84" s="2">
        <v>125</v>
      </c>
      <c r="N84" s="2">
        <f t="shared" si="24"/>
        <v>4934</v>
      </c>
      <c r="O84" s="1">
        <f t="shared" si="25"/>
        <v>45066</v>
      </c>
    </row>
    <row r="85" spans="1:15" s="19" customFormat="1" ht="36.75" customHeight="1" x14ac:dyDescent="0.2">
      <c r="A85" s="70">
        <v>76</v>
      </c>
      <c r="B85" s="99" t="s">
        <v>76</v>
      </c>
      <c r="C85" s="99" t="s">
        <v>173</v>
      </c>
      <c r="D85" s="3" t="s">
        <v>74</v>
      </c>
      <c r="E85" s="3" t="s">
        <v>48</v>
      </c>
      <c r="F85" s="6" t="s">
        <v>223</v>
      </c>
      <c r="G85" s="2">
        <v>50000</v>
      </c>
      <c r="H85" s="4">
        <v>0</v>
      </c>
      <c r="I85" s="2">
        <v>50000</v>
      </c>
      <c r="J85" s="2">
        <f t="shared" si="23"/>
        <v>1435</v>
      </c>
      <c r="K85" s="2">
        <v>1854</v>
      </c>
      <c r="L85" s="2">
        <f t="shared" si="26"/>
        <v>1520</v>
      </c>
      <c r="M85" s="2">
        <v>843</v>
      </c>
      <c r="N85" s="2">
        <f t="shared" si="24"/>
        <v>5652</v>
      </c>
      <c r="O85" s="1">
        <f t="shared" si="25"/>
        <v>44348</v>
      </c>
    </row>
    <row r="86" spans="1:15" s="19" customFormat="1" ht="36.75" customHeight="1" thickBot="1" x14ac:dyDescent="0.25">
      <c r="A86" s="20">
        <v>77</v>
      </c>
      <c r="B86" s="99" t="s">
        <v>77</v>
      </c>
      <c r="C86" s="99" t="s">
        <v>173</v>
      </c>
      <c r="D86" s="3" t="s">
        <v>74</v>
      </c>
      <c r="E86" s="3" t="s">
        <v>48</v>
      </c>
      <c r="F86" s="6" t="s">
        <v>223</v>
      </c>
      <c r="G86" s="2">
        <v>50000</v>
      </c>
      <c r="H86" s="4">
        <v>0</v>
      </c>
      <c r="I86" s="2">
        <v>50000</v>
      </c>
      <c r="J86" s="2">
        <f t="shared" si="23"/>
        <v>1435</v>
      </c>
      <c r="K86" s="2">
        <v>1854</v>
      </c>
      <c r="L86" s="2">
        <f t="shared" si="26"/>
        <v>1520</v>
      </c>
      <c r="M86" s="2">
        <v>125</v>
      </c>
      <c r="N86" s="2">
        <f t="shared" si="24"/>
        <v>4934</v>
      </c>
      <c r="O86" s="1">
        <f t="shared" si="25"/>
        <v>45066</v>
      </c>
    </row>
    <row r="87" spans="1:15" s="19" customFormat="1" ht="36.75" customHeight="1" thickBot="1" x14ac:dyDescent="0.25">
      <c r="A87" s="70">
        <v>78</v>
      </c>
      <c r="B87" s="99" t="s">
        <v>78</v>
      </c>
      <c r="C87" s="99" t="s">
        <v>173</v>
      </c>
      <c r="D87" s="3" t="s">
        <v>74</v>
      </c>
      <c r="E87" s="3" t="s">
        <v>48</v>
      </c>
      <c r="F87" s="6" t="s">
        <v>223</v>
      </c>
      <c r="G87" s="2">
        <v>50000</v>
      </c>
      <c r="H87" s="4">
        <v>0</v>
      </c>
      <c r="I87" s="2">
        <v>50000</v>
      </c>
      <c r="J87" s="2">
        <f t="shared" si="23"/>
        <v>1435</v>
      </c>
      <c r="K87" s="2">
        <v>1651.48</v>
      </c>
      <c r="L87" s="2">
        <f t="shared" si="26"/>
        <v>1520</v>
      </c>
      <c r="M87" s="2">
        <v>1475.12</v>
      </c>
      <c r="N87" s="2">
        <f t="shared" si="24"/>
        <v>6081.5999999999995</v>
      </c>
      <c r="O87" s="1">
        <f t="shared" si="25"/>
        <v>43918.400000000001</v>
      </c>
    </row>
    <row r="88" spans="1:15" s="19" customFormat="1" ht="36.75" customHeight="1" x14ac:dyDescent="0.2">
      <c r="A88" s="70">
        <v>79</v>
      </c>
      <c r="B88" s="99" t="s">
        <v>110</v>
      </c>
      <c r="C88" s="99" t="s">
        <v>173</v>
      </c>
      <c r="D88" s="3" t="s">
        <v>74</v>
      </c>
      <c r="E88" s="3" t="s">
        <v>48</v>
      </c>
      <c r="F88" s="6" t="s">
        <v>223</v>
      </c>
      <c r="G88" s="2">
        <v>50000</v>
      </c>
      <c r="H88" s="4">
        <v>0</v>
      </c>
      <c r="I88" s="2">
        <v>50000</v>
      </c>
      <c r="J88" s="2">
        <f t="shared" si="23"/>
        <v>1435</v>
      </c>
      <c r="K88" s="2">
        <v>1854</v>
      </c>
      <c r="L88" s="2">
        <f t="shared" si="26"/>
        <v>1520</v>
      </c>
      <c r="M88" s="2">
        <v>25</v>
      </c>
      <c r="N88" s="2">
        <f t="shared" si="24"/>
        <v>4834</v>
      </c>
      <c r="O88" s="1">
        <f t="shared" si="25"/>
        <v>45166</v>
      </c>
    </row>
    <row r="89" spans="1:15" s="19" customFormat="1" ht="36.75" customHeight="1" thickBot="1" x14ac:dyDescent="0.25">
      <c r="A89" s="20">
        <v>80</v>
      </c>
      <c r="B89" s="99" t="s">
        <v>200</v>
      </c>
      <c r="C89" s="99" t="s">
        <v>173</v>
      </c>
      <c r="D89" s="3" t="s">
        <v>117</v>
      </c>
      <c r="E89" s="3" t="s">
        <v>59</v>
      </c>
      <c r="F89" s="6" t="s">
        <v>223</v>
      </c>
      <c r="G89" s="2">
        <v>45000</v>
      </c>
      <c r="H89" s="4">
        <v>0</v>
      </c>
      <c r="I89" s="2">
        <v>45000</v>
      </c>
      <c r="J89" s="2">
        <f t="shared" si="23"/>
        <v>1291.5</v>
      </c>
      <c r="K89" s="2">
        <v>1148.33</v>
      </c>
      <c r="L89" s="2">
        <f t="shared" si="26"/>
        <v>1368</v>
      </c>
      <c r="M89" s="2">
        <v>125</v>
      </c>
      <c r="N89" s="2">
        <f t="shared" si="24"/>
        <v>3932.83</v>
      </c>
      <c r="O89" s="1">
        <f t="shared" si="25"/>
        <v>41067.17</v>
      </c>
    </row>
    <row r="90" spans="1:15" s="19" customFormat="1" ht="36.75" customHeight="1" thickBot="1" x14ac:dyDescent="0.25">
      <c r="A90" s="70">
        <v>81</v>
      </c>
      <c r="B90" s="99" t="s">
        <v>25</v>
      </c>
      <c r="C90" s="99" t="s">
        <v>173</v>
      </c>
      <c r="D90" s="3" t="s">
        <v>13</v>
      </c>
      <c r="E90" s="3" t="s">
        <v>49</v>
      </c>
      <c r="F90" s="6" t="s">
        <v>223</v>
      </c>
      <c r="G90" s="2">
        <v>35000</v>
      </c>
      <c r="H90" s="4">
        <v>0</v>
      </c>
      <c r="I90" s="2">
        <v>35000</v>
      </c>
      <c r="J90" s="2">
        <f t="shared" si="23"/>
        <v>1004.5</v>
      </c>
      <c r="K90" s="2">
        <v>0</v>
      </c>
      <c r="L90" s="2">
        <f t="shared" si="26"/>
        <v>1064</v>
      </c>
      <c r="M90" s="2">
        <v>125</v>
      </c>
      <c r="N90" s="2">
        <f t="shared" si="24"/>
        <v>2193.5</v>
      </c>
      <c r="O90" s="1">
        <f t="shared" si="25"/>
        <v>32806.5</v>
      </c>
    </row>
    <row r="91" spans="1:15" s="19" customFormat="1" ht="36.75" customHeight="1" x14ac:dyDescent="0.2">
      <c r="A91" s="70">
        <v>82</v>
      </c>
      <c r="B91" s="99" t="s">
        <v>241</v>
      </c>
      <c r="C91" s="99" t="s">
        <v>173</v>
      </c>
      <c r="D91" s="3" t="s">
        <v>242</v>
      </c>
      <c r="E91" s="3" t="s">
        <v>49</v>
      </c>
      <c r="F91" s="6" t="s">
        <v>223</v>
      </c>
      <c r="G91" s="2">
        <v>35000</v>
      </c>
      <c r="H91" s="4">
        <v>0</v>
      </c>
      <c r="I91" s="2">
        <v>35000</v>
      </c>
      <c r="J91" s="2">
        <f t="shared" ref="J91" si="27">G91*0.0287</f>
        <v>1004.5</v>
      </c>
      <c r="K91" s="2">
        <v>0</v>
      </c>
      <c r="L91" s="2">
        <f t="shared" ref="L91" si="28">G91*0.0304</f>
        <v>1064</v>
      </c>
      <c r="M91" s="2">
        <v>125</v>
      </c>
      <c r="N91" s="2">
        <f t="shared" ref="N91" si="29">J91+K91+L91+M91</f>
        <v>2193.5</v>
      </c>
      <c r="O91" s="1">
        <f t="shared" ref="O91" si="30">I91-N91</f>
        <v>32806.5</v>
      </c>
    </row>
    <row r="92" spans="1:15" s="19" customFormat="1" ht="36.75" customHeight="1" thickBot="1" x14ac:dyDescent="0.25">
      <c r="A92" s="20">
        <v>83</v>
      </c>
      <c r="B92" s="99" t="s">
        <v>38</v>
      </c>
      <c r="C92" s="99" t="s">
        <v>175</v>
      </c>
      <c r="D92" s="3" t="s">
        <v>257</v>
      </c>
      <c r="E92" s="3" t="s">
        <v>49</v>
      </c>
      <c r="F92" s="6" t="s">
        <v>223</v>
      </c>
      <c r="G92" s="2">
        <v>110000</v>
      </c>
      <c r="H92" s="4">
        <v>0</v>
      </c>
      <c r="I92" s="2">
        <v>110000</v>
      </c>
      <c r="J92" s="2">
        <f t="shared" si="23"/>
        <v>3157</v>
      </c>
      <c r="K92" s="2">
        <v>14457.62</v>
      </c>
      <c r="L92" s="2">
        <f t="shared" si="26"/>
        <v>3344</v>
      </c>
      <c r="M92" s="2">
        <v>125</v>
      </c>
      <c r="N92" s="2">
        <f t="shared" si="24"/>
        <v>21083.620000000003</v>
      </c>
      <c r="O92" s="1">
        <f t="shared" si="25"/>
        <v>88916.38</v>
      </c>
    </row>
    <row r="93" spans="1:15" s="19" customFormat="1" ht="36.75" customHeight="1" thickBot="1" x14ac:dyDescent="0.25">
      <c r="A93" s="70">
        <v>84</v>
      </c>
      <c r="B93" s="99" t="s">
        <v>63</v>
      </c>
      <c r="C93" s="99" t="s">
        <v>175</v>
      </c>
      <c r="D93" s="3" t="s">
        <v>251</v>
      </c>
      <c r="E93" s="3" t="s">
        <v>49</v>
      </c>
      <c r="F93" s="6" t="s">
        <v>224</v>
      </c>
      <c r="G93" s="2">
        <v>65000</v>
      </c>
      <c r="H93" s="4">
        <v>0</v>
      </c>
      <c r="I93" s="2">
        <v>65000</v>
      </c>
      <c r="J93" s="2">
        <f>G93*0.0287</f>
        <v>1865.5</v>
      </c>
      <c r="K93" s="2">
        <v>4157.55</v>
      </c>
      <c r="L93" s="2">
        <f>G93*0.0304</f>
        <v>1976</v>
      </c>
      <c r="M93" s="2">
        <v>1475.12</v>
      </c>
      <c r="N93" s="2">
        <f>J93+K93+L93+M93</f>
        <v>9474.17</v>
      </c>
      <c r="O93" s="1">
        <f>I93-N93</f>
        <v>55525.83</v>
      </c>
    </row>
    <row r="94" spans="1:15" s="19" customFormat="1" ht="36.75" customHeight="1" x14ac:dyDescent="0.2">
      <c r="A94" s="70">
        <v>85</v>
      </c>
      <c r="B94" s="99" t="s">
        <v>190</v>
      </c>
      <c r="C94" s="99" t="s">
        <v>175</v>
      </c>
      <c r="D94" s="3" t="s">
        <v>251</v>
      </c>
      <c r="E94" s="3" t="s">
        <v>49</v>
      </c>
      <c r="F94" s="6" t="s">
        <v>223</v>
      </c>
      <c r="G94" s="2">
        <v>35000</v>
      </c>
      <c r="H94" s="4">
        <v>0</v>
      </c>
      <c r="I94" s="2">
        <v>35000</v>
      </c>
      <c r="J94" s="2">
        <f>G94*0.0287</f>
        <v>1004.5</v>
      </c>
      <c r="K94" s="2">
        <v>0</v>
      </c>
      <c r="L94" s="2">
        <f>G94*0.0304</f>
        <v>1064</v>
      </c>
      <c r="M94" s="2">
        <v>3125</v>
      </c>
      <c r="N94" s="2">
        <f>J94+K94+L94+M94</f>
        <v>5193.5</v>
      </c>
      <c r="O94" s="1">
        <f>I94-N94</f>
        <v>29806.5</v>
      </c>
    </row>
    <row r="95" spans="1:15" s="19" customFormat="1" ht="36.75" customHeight="1" thickBot="1" x14ac:dyDescent="0.25">
      <c r="A95" s="20">
        <v>86</v>
      </c>
      <c r="B95" s="99" t="s">
        <v>19</v>
      </c>
      <c r="C95" s="99" t="s">
        <v>227</v>
      </c>
      <c r="D95" s="3" t="s">
        <v>66</v>
      </c>
      <c r="E95" s="3" t="s">
        <v>48</v>
      </c>
      <c r="F95" s="6" t="s">
        <v>224</v>
      </c>
      <c r="G95" s="2">
        <v>150000</v>
      </c>
      <c r="H95" s="4">
        <v>0</v>
      </c>
      <c r="I95" s="2">
        <v>150000</v>
      </c>
      <c r="J95" s="2">
        <f t="shared" si="23"/>
        <v>4305</v>
      </c>
      <c r="K95" s="2">
        <v>23529.09</v>
      </c>
      <c r="L95" s="2">
        <v>4560</v>
      </c>
      <c r="M95" s="2">
        <v>1475.12</v>
      </c>
      <c r="N95" s="2">
        <f t="shared" si="24"/>
        <v>33869.21</v>
      </c>
      <c r="O95" s="1">
        <f t="shared" si="25"/>
        <v>116130.79000000001</v>
      </c>
    </row>
    <row r="96" spans="1:15" s="19" customFormat="1" ht="36.75" customHeight="1" thickBot="1" x14ac:dyDescent="0.25">
      <c r="A96" s="70">
        <v>87</v>
      </c>
      <c r="B96" s="99" t="s">
        <v>87</v>
      </c>
      <c r="C96" s="99" t="s">
        <v>227</v>
      </c>
      <c r="D96" s="3" t="s">
        <v>22</v>
      </c>
      <c r="E96" s="3" t="s">
        <v>49</v>
      </c>
      <c r="F96" s="6" t="s">
        <v>223</v>
      </c>
      <c r="G96" s="2">
        <v>75000</v>
      </c>
      <c r="H96" s="4">
        <v>0</v>
      </c>
      <c r="I96" s="2">
        <v>75000</v>
      </c>
      <c r="J96" s="2">
        <f t="shared" si="23"/>
        <v>2152.5</v>
      </c>
      <c r="K96" s="2">
        <v>6309.38</v>
      </c>
      <c r="L96" s="2">
        <f t="shared" ref="L96:L103" si="31">G96*0.0304</f>
        <v>2280</v>
      </c>
      <c r="M96" s="2">
        <v>125</v>
      </c>
      <c r="N96" s="2">
        <f t="shared" si="24"/>
        <v>10866.880000000001</v>
      </c>
      <c r="O96" s="1">
        <f t="shared" si="25"/>
        <v>64133.119999999995</v>
      </c>
    </row>
    <row r="97" spans="1:15" s="19" customFormat="1" ht="36.75" customHeight="1" x14ac:dyDescent="0.2">
      <c r="A97" s="70">
        <v>88</v>
      </c>
      <c r="B97" s="99" t="s">
        <v>105</v>
      </c>
      <c r="C97" s="99" t="s">
        <v>227</v>
      </c>
      <c r="D97" s="3" t="s">
        <v>13</v>
      </c>
      <c r="E97" s="3" t="s">
        <v>49</v>
      </c>
      <c r="F97" s="6" t="s">
        <v>223</v>
      </c>
      <c r="G97" s="2">
        <v>30000</v>
      </c>
      <c r="H97" s="4">
        <v>0</v>
      </c>
      <c r="I97" s="2">
        <v>30000</v>
      </c>
      <c r="J97" s="2">
        <f t="shared" si="23"/>
        <v>861</v>
      </c>
      <c r="K97" s="2">
        <v>0</v>
      </c>
      <c r="L97" s="2">
        <f t="shared" si="31"/>
        <v>912</v>
      </c>
      <c r="M97" s="2">
        <v>1475.12</v>
      </c>
      <c r="N97" s="2">
        <f t="shared" si="24"/>
        <v>3248.12</v>
      </c>
      <c r="O97" s="1">
        <f t="shared" si="25"/>
        <v>26751.88</v>
      </c>
    </row>
    <row r="98" spans="1:15" s="19" customFormat="1" ht="36.75" customHeight="1" thickBot="1" x14ac:dyDescent="0.25">
      <c r="A98" s="20">
        <v>89</v>
      </c>
      <c r="B98" s="99" t="s">
        <v>102</v>
      </c>
      <c r="C98" s="99" t="s">
        <v>227</v>
      </c>
      <c r="D98" s="3" t="s">
        <v>13</v>
      </c>
      <c r="E98" s="3" t="s">
        <v>49</v>
      </c>
      <c r="F98" s="6" t="s">
        <v>224</v>
      </c>
      <c r="G98" s="2">
        <v>35000</v>
      </c>
      <c r="H98" s="4">
        <v>0</v>
      </c>
      <c r="I98" s="2">
        <v>35000</v>
      </c>
      <c r="J98" s="2">
        <f t="shared" si="23"/>
        <v>1004.5</v>
      </c>
      <c r="K98" s="2">
        <v>0</v>
      </c>
      <c r="L98" s="2">
        <f t="shared" si="31"/>
        <v>1064</v>
      </c>
      <c r="M98" s="2">
        <v>125</v>
      </c>
      <c r="N98" s="2">
        <f t="shared" si="24"/>
        <v>2193.5</v>
      </c>
      <c r="O98" s="1">
        <f t="shared" si="25"/>
        <v>32806.5</v>
      </c>
    </row>
    <row r="99" spans="1:15" s="19" customFormat="1" ht="36.75" customHeight="1" thickBot="1" x14ac:dyDescent="0.25">
      <c r="A99" s="70">
        <v>90</v>
      </c>
      <c r="B99" s="99" t="s">
        <v>15</v>
      </c>
      <c r="C99" s="99" t="s">
        <v>227</v>
      </c>
      <c r="D99" s="3" t="s">
        <v>16</v>
      </c>
      <c r="E99" s="3" t="s">
        <v>48</v>
      </c>
      <c r="F99" s="6" t="s">
        <v>223</v>
      </c>
      <c r="G99" s="2">
        <v>45000</v>
      </c>
      <c r="H99" s="4">
        <v>0</v>
      </c>
      <c r="I99" s="2">
        <v>45000</v>
      </c>
      <c r="J99" s="2">
        <f t="shared" si="23"/>
        <v>1291.5</v>
      </c>
      <c r="K99" s="2">
        <v>1148.33</v>
      </c>
      <c r="L99" s="2">
        <f t="shared" si="31"/>
        <v>1368</v>
      </c>
      <c r="M99" s="2">
        <v>125</v>
      </c>
      <c r="N99" s="2">
        <f t="shared" si="24"/>
        <v>3932.83</v>
      </c>
      <c r="O99" s="1">
        <f t="shared" si="25"/>
        <v>41067.17</v>
      </c>
    </row>
    <row r="100" spans="1:15" s="19" customFormat="1" ht="36.75" customHeight="1" x14ac:dyDescent="0.2">
      <c r="A100" s="70">
        <v>91</v>
      </c>
      <c r="B100" s="99" t="s">
        <v>21</v>
      </c>
      <c r="C100" s="99" t="s">
        <v>227</v>
      </c>
      <c r="D100" s="3" t="s">
        <v>10</v>
      </c>
      <c r="E100" s="3" t="s">
        <v>51</v>
      </c>
      <c r="F100" s="6" t="s">
        <v>224</v>
      </c>
      <c r="G100" s="2">
        <v>22000</v>
      </c>
      <c r="H100" s="4">
        <v>0</v>
      </c>
      <c r="I100" s="2">
        <v>22000</v>
      </c>
      <c r="J100" s="2">
        <f t="shared" si="23"/>
        <v>631.4</v>
      </c>
      <c r="K100" s="4">
        <v>0</v>
      </c>
      <c r="L100" s="2">
        <f t="shared" si="31"/>
        <v>668.8</v>
      </c>
      <c r="M100" s="2">
        <v>125</v>
      </c>
      <c r="N100" s="2">
        <f t="shared" si="24"/>
        <v>1425.1999999999998</v>
      </c>
      <c r="O100" s="1">
        <f t="shared" si="25"/>
        <v>20574.8</v>
      </c>
    </row>
    <row r="101" spans="1:15" s="19" customFormat="1" ht="36.75" customHeight="1" thickBot="1" x14ac:dyDescent="0.25">
      <c r="A101" s="20">
        <v>92</v>
      </c>
      <c r="B101" s="99" t="s">
        <v>18</v>
      </c>
      <c r="C101" s="99" t="s">
        <v>227</v>
      </c>
      <c r="D101" s="3" t="s">
        <v>17</v>
      </c>
      <c r="E101" s="3" t="s">
        <v>51</v>
      </c>
      <c r="F101" s="6" t="s">
        <v>223</v>
      </c>
      <c r="G101" s="2">
        <v>16500</v>
      </c>
      <c r="H101" s="4">
        <v>0</v>
      </c>
      <c r="I101" s="2">
        <v>16500</v>
      </c>
      <c r="J101" s="2">
        <f t="shared" si="23"/>
        <v>473.55</v>
      </c>
      <c r="K101" s="4">
        <v>0</v>
      </c>
      <c r="L101" s="2">
        <f t="shared" si="31"/>
        <v>501.6</v>
      </c>
      <c r="M101" s="2">
        <v>125</v>
      </c>
      <c r="N101" s="2">
        <f t="shared" si="24"/>
        <v>1100.1500000000001</v>
      </c>
      <c r="O101" s="1">
        <f t="shared" si="25"/>
        <v>15399.85</v>
      </c>
    </row>
    <row r="102" spans="1:15" s="19" customFormat="1" ht="36.75" customHeight="1" thickBot="1" x14ac:dyDescent="0.25">
      <c r="A102" s="70">
        <v>93</v>
      </c>
      <c r="B102" s="99" t="s">
        <v>183</v>
      </c>
      <c r="C102" s="99" t="s">
        <v>185</v>
      </c>
      <c r="D102" s="3" t="s">
        <v>13</v>
      </c>
      <c r="E102" s="3" t="s">
        <v>49</v>
      </c>
      <c r="F102" s="6" t="s">
        <v>223</v>
      </c>
      <c r="G102" s="2">
        <v>35000</v>
      </c>
      <c r="H102" s="4">
        <v>0</v>
      </c>
      <c r="I102" s="2">
        <v>35000</v>
      </c>
      <c r="J102" s="2">
        <f t="shared" si="23"/>
        <v>1004.5</v>
      </c>
      <c r="K102" s="4">
        <v>0</v>
      </c>
      <c r="L102" s="2">
        <f t="shared" si="31"/>
        <v>1064</v>
      </c>
      <c r="M102" s="2">
        <v>25</v>
      </c>
      <c r="N102" s="2">
        <f t="shared" si="24"/>
        <v>2093.5</v>
      </c>
      <c r="O102" s="1">
        <f t="shared" si="25"/>
        <v>32906.5</v>
      </c>
    </row>
    <row r="103" spans="1:15" s="19" customFormat="1" ht="36.75" customHeight="1" x14ac:dyDescent="0.2">
      <c r="A103" s="70">
        <v>94</v>
      </c>
      <c r="B103" s="99" t="s">
        <v>184</v>
      </c>
      <c r="C103" s="99" t="s">
        <v>185</v>
      </c>
      <c r="D103" s="3" t="s">
        <v>13</v>
      </c>
      <c r="E103" s="3" t="s">
        <v>49</v>
      </c>
      <c r="F103" s="6" t="s">
        <v>223</v>
      </c>
      <c r="G103" s="2">
        <v>30000</v>
      </c>
      <c r="H103" s="4">
        <v>0</v>
      </c>
      <c r="I103" s="2">
        <v>30000</v>
      </c>
      <c r="J103" s="2">
        <f t="shared" si="23"/>
        <v>861</v>
      </c>
      <c r="K103" s="4">
        <v>0</v>
      </c>
      <c r="L103" s="2">
        <f t="shared" si="31"/>
        <v>912</v>
      </c>
      <c r="M103" s="2">
        <v>25</v>
      </c>
      <c r="N103" s="2">
        <f t="shared" si="24"/>
        <v>1798</v>
      </c>
      <c r="O103" s="1">
        <f t="shared" si="25"/>
        <v>28202</v>
      </c>
    </row>
    <row r="104" spans="1:15" s="19" customFormat="1" ht="36.75" customHeight="1" x14ac:dyDescent="0.2">
      <c r="A104" s="20">
        <v>95</v>
      </c>
      <c r="B104" s="99" t="s">
        <v>384</v>
      </c>
      <c r="C104" s="99" t="s">
        <v>173</v>
      </c>
      <c r="D104" s="3" t="s">
        <v>74</v>
      </c>
      <c r="E104" s="3" t="s">
        <v>383</v>
      </c>
      <c r="F104" s="6" t="s">
        <v>223</v>
      </c>
      <c r="G104" s="2">
        <v>0</v>
      </c>
      <c r="H104" s="4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1">
        <f t="shared" si="25"/>
        <v>0</v>
      </c>
    </row>
    <row r="105" spans="1:15" s="117" customFormat="1" ht="36.75" customHeight="1" thickBot="1" x14ac:dyDescent="0.3">
      <c r="A105" s="115"/>
      <c r="B105" s="128" t="s">
        <v>65</v>
      </c>
      <c r="C105" s="128"/>
      <c r="D105" s="128"/>
      <c r="E105" s="128"/>
      <c r="F105" s="116"/>
      <c r="G105" s="16">
        <f t="shared" ref="G105:O105" si="32">SUM(G10:G104)</f>
        <v>4784666.67</v>
      </c>
      <c r="H105" s="16">
        <f t="shared" si="32"/>
        <v>0</v>
      </c>
      <c r="I105" s="16">
        <f t="shared" si="32"/>
        <v>4784666.67</v>
      </c>
      <c r="J105" s="16">
        <f t="shared" si="32"/>
        <v>137319.933429</v>
      </c>
      <c r="K105" s="16">
        <f t="shared" si="32"/>
        <v>314612.93999999994</v>
      </c>
      <c r="L105" s="16">
        <f t="shared" si="32"/>
        <v>144701.46676800004</v>
      </c>
      <c r="M105" s="16">
        <f t="shared" si="32"/>
        <v>58975.530000000021</v>
      </c>
      <c r="N105" s="16">
        <f t="shared" si="32"/>
        <v>655609.87019699998</v>
      </c>
      <c r="O105" s="17">
        <f t="shared" si="32"/>
        <v>4129056.7998029995</v>
      </c>
    </row>
    <row r="106" spans="1:15" s="117" customFormat="1" ht="36" customHeight="1" x14ac:dyDescent="0.2">
      <c r="A106" s="118"/>
      <c r="B106"/>
      <c r="C106"/>
      <c r="D106"/>
      <c r="E106" s="111"/>
      <c r="F106" s="111"/>
      <c r="G106" s="119"/>
      <c r="H106" s="112"/>
      <c r="I106" s="112"/>
      <c r="J106" s="119"/>
      <c r="K106" s="112"/>
      <c r="L106" s="119"/>
      <c r="M106" s="119"/>
      <c r="N106" s="119"/>
      <c r="O106" s="119"/>
    </row>
    <row r="107" spans="1:15" x14ac:dyDescent="0.2">
      <c r="A107"/>
      <c r="E107"/>
      <c r="F107"/>
      <c r="G107"/>
      <c r="H107"/>
      <c r="I107"/>
      <c r="J107"/>
      <c r="K107"/>
      <c r="L107"/>
      <c r="M107"/>
      <c r="N107"/>
      <c r="O107"/>
    </row>
    <row r="108" spans="1:15" x14ac:dyDescent="0.2">
      <c r="A108"/>
      <c r="E108"/>
      <c r="F108"/>
      <c r="G108"/>
      <c r="H108"/>
      <c r="I108"/>
      <c r="J108"/>
      <c r="K108"/>
      <c r="L108"/>
      <c r="M108"/>
      <c r="N108"/>
      <c r="O108"/>
    </row>
    <row r="109" spans="1:15" x14ac:dyDescent="0.2">
      <c r="A109"/>
      <c r="E109"/>
      <c r="F109"/>
      <c r="G109"/>
      <c r="H109"/>
      <c r="I109"/>
      <c r="J109"/>
      <c r="K109"/>
      <c r="L109"/>
      <c r="M109"/>
      <c r="N109"/>
      <c r="O109"/>
    </row>
    <row r="110" spans="1:15" x14ac:dyDescent="0.2">
      <c r="A110"/>
      <c r="E110"/>
      <c r="F110"/>
      <c r="G110"/>
      <c r="H110"/>
      <c r="I110"/>
      <c r="J110"/>
      <c r="K110"/>
      <c r="L110"/>
      <c r="M110"/>
      <c r="N110"/>
      <c r="O110"/>
    </row>
    <row r="111" spans="1:15" x14ac:dyDescent="0.2">
      <c r="A111"/>
      <c r="E111"/>
      <c r="F111"/>
      <c r="G111"/>
      <c r="H111"/>
      <c r="I111"/>
      <c r="J111"/>
      <c r="K111"/>
      <c r="L111"/>
      <c r="M111"/>
      <c r="N111"/>
      <c r="O111"/>
    </row>
    <row r="112" spans="1:15" x14ac:dyDescent="0.2">
      <c r="A112"/>
      <c r="E112"/>
      <c r="F112"/>
      <c r="G112"/>
      <c r="H112"/>
      <c r="I112"/>
      <c r="J112"/>
      <c r="K112"/>
      <c r="L112"/>
      <c r="M112"/>
      <c r="N112"/>
      <c r="O112"/>
    </row>
    <row r="113" spans="1:15" x14ac:dyDescent="0.2">
      <c r="A113"/>
      <c r="E113"/>
      <c r="F113"/>
      <c r="G113"/>
      <c r="H113"/>
      <c r="I113"/>
      <c r="J113"/>
      <c r="K113"/>
      <c r="L113"/>
      <c r="M113"/>
      <c r="N113"/>
      <c r="O113"/>
    </row>
    <row r="114" spans="1:15" ht="21.75" customHeight="1" x14ac:dyDescent="0.2"/>
    <row r="115" spans="1:15" ht="21.75" customHeight="1" x14ac:dyDescent="0.2"/>
    <row r="116" spans="1:15" ht="21.75" customHeight="1" x14ac:dyDescent="0.2"/>
    <row r="117" spans="1:15" ht="21.75" customHeight="1" x14ac:dyDescent="0.2"/>
    <row r="118" spans="1:15" ht="21.75" customHeight="1" x14ac:dyDescent="0.2">
      <c r="G118" s="119"/>
      <c r="H118" s="119"/>
      <c r="I118" s="119"/>
      <c r="J118" s="119"/>
      <c r="K118" s="119"/>
      <c r="L118" s="119"/>
      <c r="M118" s="119"/>
      <c r="N118" s="119"/>
      <c r="O118" s="119"/>
    </row>
    <row r="119" spans="1:15" ht="21.75" customHeight="1" x14ac:dyDescent="0.2"/>
    <row r="120" spans="1:15" ht="21.75" customHeight="1" x14ac:dyDescent="0.2"/>
    <row r="121" spans="1:15" ht="21.75" customHeight="1" x14ac:dyDescent="0.2"/>
    <row r="122" spans="1:15" ht="21.75" customHeight="1" x14ac:dyDescent="0.2"/>
    <row r="123" spans="1:15" ht="21.75" customHeight="1" x14ac:dyDescent="0.2"/>
    <row r="124" spans="1:15" ht="21.75" customHeight="1" x14ac:dyDescent="0.2"/>
    <row r="125" spans="1:15" ht="21.75" customHeight="1" x14ac:dyDescent="0.2"/>
    <row r="126" spans="1:15" ht="21.75" customHeight="1" x14ac:dyDescent="0.2"/>
    <row r="127" spans="1:15" ht="21.75" customHeight="1" x14ac:dyDescent="0.2"/>
    <row r="128" spans="1:15" ht="21.75" customHeight="1" x14ac:dyDescent="0.2"/>
    <row r="129" spans="2:15" ht="21.75" customHeight="1" x14ac:dyDescent="0.2"/>
    <row r="130" spans="2:15" ht="21.75" customHeight="1" x14ac:dyDescent="0.2"/>
    <row r="131" spans="2:15" ht="21.75" customHeight="1" x14ac:dyDescent="0.2"/>
    <row r="132" spans="2:15" ht="21.75" customHeight="1" x14ac:dyDescent="0.2"/>
    <row r="133" spans="2:15" ht="21.75" customHeight="1" x14ac:dyDescent="0.2"/>
    <row r="134" spans="2:15" ht="21.75" customHeight="1" x14ac:dyDescent="0.2"/>
    <row r="135" spans="2:15" ht="21.75" customHeight="1" x14ac:dyDescent="0.2"/>
    <row r="136" spans="2:15" ht="21.75" customHeight="1" x14ac:dyDescent="0.2"/>
    <row r="137" spans="2:15" ht="21.75" customHeight="1" x14ac:dyDescent="0.2"/>
    <row r="138" spans="2:15" ht="21.75" customHeight="1" x14ac:dyDescent="0.2"/>
    <row r="139" spans="2:15" ht="21.75" customHeight="1" x14ac:dyDescent="0.2"/>
    <row r="140" spans="2:15" ht="21.75" customHeight="1" x14ac:dyDescent="0.2"/>
    <row r="141" spans="2:15" ht="21.75" customHeight="1" x14ac:dyDescent="0.2"/>
    <row r="142" spans="2:15" ht="21.75" customHeight="1" x14ac:dyDescent="0.2"/>
    <row r="143" spans="2:15" ht="21.75" customHeight="1" x14ac:dyDescent="0.2"/>
    <row r="144" spans="2:15" x14ac:dyDescent="0.2">
      <c r="B144" s="117"/>
      <c r="C144" s="117"/>
      <c r="D144" s="117"/>
      <c r="E144" s="120"/>
      <c r="F144" s="120"/>
      <c r="G144" s="118"/>
      <c r="H144" s="118"/>
      <c r="I144" s="118"/>
      <c r="J144" s="118"/>
      <c r="K144" s="118"/>
      <c r="L144" s="118"/>
      <c r="M144" s="118"/>
      <c r="N144" s="118"/>
      <c r="O144" s="118"/>
    </row>
    <row r="145" spans="1:15" x14ac:dyDescent="0.2">
      <c r="B145" s="117"/>
      <c r="C145" s="117"/>
      <c r="D145" s="117"/>
      <c r="E145" s="120"/>
      <c r="F145" s="120"/>
      <c r="G145" s="118"/>
      <c r="H145" s="118"/>
      <c r="I145" s="118"/>
      <c r="J145" s="118"/>
      <c r="K145" s="118"/>
      <c r="L145" s="118"/>
      <c r="M145" s="118"/>
      <c r="N145" s="118"/>
      <c r="O145" s="118"/>
    </row>
    <row r="146" spans="1:15" x14ac:dyDescent="0.2">
      <c r="A146" s="118"/>
    </row>
    <row r="147" spans="1:15" x14ac:dyDescent="0.2">
      <c r="A147" s="118"/>
    </row>
    <row r="150" spans="1:15" s="117" customFormat="1" ht="36" customHeight="1" x14ac:dyDescent="0.2">
      <c r="A150" s="112"/>
      <c r="B150"/>
      <c r="C150"/>
      <c r="D150"/>
      <c r="E150" s="111"/>
      <c r="F150" s="111"/>
      <c r="G150" s="112"/>
      <c r="H150" s="112"/>
      <c r="I150" s="112"/>
      <c r="J150" s="112"/>
      <c r="K150" s="112"/>
      <c r="L150" s="112"/>
      <c r="M150" s="112"/>
      <c r="N150" s="112"/>
      <c r="O150" s="112"/>
    </row>
    <row r="151" spans="1:15" s="117" customFormat="1" ht="36" customHeight="1" x14ac:dyDescent="0.2">
      <c r="A151" s="112"/>
      <c r="B151"/>
      <c r="C151"/>
      <c r="D151"/>
      <c r="E151" s="111"/>
      <c r="F151" s="111"/>
      <c r="G151" s="112"/>
      <c r="H151" s="112"/>
      <c r="I151" s="112"/>
      <c r="J151" s="112"/>
      <c r="K151" s="112"/>
      <c r="L151" s="112"/>
      <c r="M151" s="112"/>
      <c r="N151" s="112"/>
      <c r="O151" s="112"/>
    </row>
    <row r="153" spans="1:15" ht="36" customHeight="1" x14ac:dyDescent="0.2"/>
    <row r="154" spans="1:15" ht="36" customHeight="1" x14ac:dyDescent="0.2"/>
    <row r="155" spans="1:15" ht="36" customHeight="1" x14ac:dyDescent="0.2"/>
    <row r="156" spans="1:15" ht="36" customHeight="1" x14ac:dyDescent="0.2"/>
    <row r="158" spans="1:15" x14ac:dyDescent="0.2">
      <c r="B158" s="121"/>
      <c r="C158" s="121"/>
      <c r="D158" s="121"/>
      <c r="E158" s="121"/>
      <c r="F158" s="122"/>
      <c r="G158" s="123"/>
      <c r="H158" s="123"/>
      <c r="I158" s="123"/>
      <c r="J158" s="123"/>
      <c r="K158" s="123"/>
      <c r="L158" s="123"/>
      <c r="M158" s="123"/>
      <c r="N158" s="123"/>
      <c r="O158" s="123"/>
    </row>
    <row r="159" spans="1:15" x14ac:dyDescent="0.2">
      <c r="B159" s="121"/>
      <c r="C159" s="121"/>
      <c r="D159" s="121"/>
      <c r="E159" s="121"/>
      <c r="F159" s="122"/>
      <c r="G159" s="123"/>
      <c r="H159" s="123"/>
      <c r="I159" s="123"/>
      <c r="J159" s="123"/>
      <c r="K159" s="123"/>
      <c r="L159" s="123"/>
      <c r="M159" s="123"/>
      <c r="N159" s="123"/>
      <c r="O159" s="123"/>
    </row>
    <row r="160" spans="1:15" x14ac:dyDescent="0.2">
      <c r="A160" s="123"/>
      <c r="B160" s="121"/>
      <c r="C160" s="121"/>
      <c r="D160" s="121"/>
      <c r="E160" s="121"/>
      <c r="F160" s="122"/>
      <c r="G160" s="123"/>
      <c r="H160" s="123"/>
      <c r="I160" s="123"/>
      <c r="J160" s="123"/>
      <c r="K160" s="123"/>
      <c r="L160" s="123"/>
      <c r="M160" s="123"/>
      <c r="N160" s="123"/>
      <c r="O160" s="123"/>
    </row>
    <row r="161" spans="1:15" x14ac:dyDescent="0.2">
      <c r="A161" s="123"/>
      <c r="B161" s="121"/>
      <c r="C161" s="121"/>
      <c r="D161" s="121"/>
      <c r="E161" s="121"/>
      <c r="F161" s="122"/>
      <c r="G161" s="123"/>
      <c r="H161" s="123"/>
      <c r="I161" s="123"/>
      <c r="J161" s="123"/>
      <c r="K161" s="123"/>
      <c r="L161" s="123"/>
      <c r="M161" s="123"/>
      <c r="N161" s="123"/>
      <c r="O161" s="123"/>
    </row>
    <row r="162" spans="1:15" x14ac:dyDescent="0.2">
      <c r="A162" s="123"/>
      <c r="B162" s="121"/>
      <c r="C162" s="121"/>
      <c r="D162" s="121"/>
      <c r="E162" s="121"/>
      <c r="F162" s="122"/>
      <c r="G162" s="123"/>
      <c r="H162" s="123"/>
      <c r="I162" s="123"/>
      <c r="J162" s="123"/>
      <c r="K162" s="123"/>
      <c r="L162" s="123"/>
      <c r="M162" s="123"/>
      <c r="N162" s="123"/>
      <c r="O162" s="123"/>
    </row>
    <row r="163" spans="1:15" x14ac:dyDescent="0.2">
      <c r="A163" s="123"/>
      <c r="B163" s="121"/>
      <c r="C163" s="121"/>
      <c r="D163" s="121"/>
      <c r="E163" s="121"/>
      <c r="F163" s="122"/>
      <c r="G163" s="123"/>
      <c r="H163" s="123"/>
      <c r="I163" s="123"/>
      <c r="J163" s="123"/>
      <c r="K163" s="123"/>
      <c r="L163" s="123"/>
      <c r="M163" s="123"/>
      <c r="N163" s="123"/>
      <c r="O163" s="123"/>
    </row>
    <row r="164" spans="1:15" s="121" customFormat="1" ht="36" customHeight="1" x14ac:dyDescent="0.2">
      <c r="A164" s="123"/>
      <c r="F164" s="122"/>
      <c r="G164" s="123"/>
      <c r="H164" s="123"/>
      <c r="I164" s="123"/>
      <c r="J164" s="123"/>
      <c r="K164" s="123"/>
      <c r="L164" s="123"/>
      <c r="M164" s="123"/>
      <c r="N164" s="123"/>
      <c r="O164" s="123"/>
    </row>
    <row r="165" spans="1:15" s="121" customFormat="1" ht="36" customHeight="1" x14ac:dyDescent="0.2">
      <c r="A165" s="123"/>
      <c r="F165" s="122"/>
      <c r="G165" s="123"/>
      <c r="H165" s="123"/>
      <c r="I165" s="123"/>
      <c r="J165" s="123"/>
      <c r="K165" s="123"/>
      <c r="L165" s="123"/>
      <c r="M165" s="123"/>
      <c r="N165" s="123"/>
      <c r="O165" s="123"/>
    </row>
    <row r="166" spans="1:15" s="121" customFormat="1" ht="36" customHeight="1" x14ac:dyDescent="0.2">
      <c r="A166" s="123"/>
      <c r="F166" s="122"/>
      <c r="G166" s="123"/>
      <c r="H166" s="123"/>
      <c r="I166" s="123"/>
      <c r="J166" s="123"/>
      <c r="K166" s="123"/>
      <c r="L166" s="123"/>
      <c r="M166" s="123"/>
      <c r="N166" s="123"/>
      <c r="O166" s="123"/>
    </row>
    <row r="167" spans="1:15" s="121" customFormat="1" ht="36" customHeight="1" x14ac:dyDescent="0.2">
      <c r="A167" s="123"/>
      <c r="F167" s="122"/>
      <c r="G167" s="123"/>
      <c r="H167" s="123"/>
      <c r="I167" s="123"/>
      <c r="J167" s="123"/>
      <c r="K167" s="123"/>
      <c r="L167" s="123"/>
      <c r="M167" s="123"/>
      <c r="N167" s="123"/>
      <c r="O167" s="123"/>
    </row>
    <row r="168" spans="1:15" s="121" customFormat="1" ht="36" customHeight="1" x14ac:dyDescent="0.2">
      <c r="A168" s="123"/>
      <c r="F168" s="122"/>
      <c r="G168" s="123"/>
      <c r="H168" s="123"/>
      <c r="I168" s="123"/>
      <c r="J168" s="123"/>
      <c r="K168" s="123"/>
      <c r="L168" s="123"/>
      <c r="M168" s="123"/>
      <c r="N168" s="123"/>
      <c r="O168" s="123"/>
    </row>
    <row r="169" spans="1:15" s="121" customFormat="1" ht="36" customHeight="1" x14ac:dyDescent="0.2">
      <c r="A169" s="123"/>
      <c r="F169" s="122"/>
      <c r="G169" s="123"/>
      <c r="H169" s="123"/>
      <c r="I169" s="123"/>
      <c r="J169" s="123"/>
      <c r="K169" s="123"/>
      <c r="L169" s="123"/>
      <c r="M169" s="123"/>
      <c r="N169" s="123"/>
      <c r="O169" s="123"/>
    </row>
    <row r="170" spans="1:15" s="121" customFormat="1" ht="36" customHeight="1" x14ac:dyDescent="0.2">
      <c r="A170" s="123"/>
      <c r="F170" s="122"/>
      <c r="G170" s="123"/>
      <c r="H170" s="123"/>
      <c r="I170" s="123"/>
      <c r="J170" s="123"/>
      <c r="K170" s="123"/>
      <c r="L170" s="123"/>
      <c r="M170" s="123"/>
      <c r="N170" s="123"/>
      <c r="O170" s="123"/>
    </row>
    <row r="171" spans="1:15" s="121" customFormat="1" ht="36" customHeight="1" x14ac:dyDescent="0.2">
      <c r="A171" s="123"/>
      <c r="F171" s="122"/>
      <c r="G171" s="123"/>
      <c r="H171" s="123"/>
      <c r="I171" s="123"/>
      <c r="J171" s="123"/>
      <c r="K171" s="123"/>
      <c r="L171" s="123"/>
      <c r="M171" s="123"/>
      <c r="N171" s="123"/>
      <c r="O171" s="123"/>
    </row>
    <row r="172" spans="1:15" s="121" customFormat="1" ht="36" customHeight="1" x14ac:dyDescent="0.2">
      <c r="A172" s="123"/>
      <c r="B172"/>
      <c r="C172"/>
      <c r="D172"/>
      <c r="E172" s="111"/>
      <c r="F172" s="111"/>
      <c r="G172" s="112"/>
      <c r="H172" s="112"/>
      <c r="I172" s="112"/>
      <c r="J172" s="112"/>
      <c r="K172" s="112"/>
      <c r="L172" s="112"/>
      <c r="M172" s="112"/>
      <c r="N172" s="112"/>
      <c r="O172" s="112"/>
    </row>
    <row r="173" spans="1:15" s="121" customFormat="1" ht="36" customHeight="1" x14ac:dyDescent="0.2">
      <c r="A173" s="123"/>
      <c r="B173"/>
      <c r="C173"/>
      <c r="D173"/>
      <c r="E173" s="111"/>
      <c r="F173" s="111"/>
      <c r="G173" s="112"/>
      <c r="H173" s="112"/>
      <c r="I173" s="112"/>
      <c r="J173" s="112"/>
      <c r="K173" s="112"/>
      <c r="L173" s="112"/>
      <c r="M173" s="112"/>
      <c r="N173" s="112"/>
      <c r="O173" s="112"/>
    </row>
    <row r="174" spans="1:15" s="121" customFormat="1" ht="36" customHeight="1" x14ac:dyDescent="0.2">
      <c r="A174" s="112"/>
      <c r="B174"/>
      <c r="C174"/>
      <c r="D174"/>
      <c r="E174" s="111"/>
      <c r="F174" s="111"/>
      <c r="G174" s="112"/>
      <c r="H174" s="112"/>
      <c r="I174" s="112"/>
      <c r="J174" s="112"/>
      <c r="K174" s="112"/>
      <c r="L174" s="112"/>
      <c r="M174" s="112"/>
      <c r="N174" s="112"/>
      <c r="O174" s="112"/>
    </row>
    <row r="175" spans="1:15" s="121" customFormat="1" ht="36" customHeight="1" x14ac:dyDescent="0.2">
      <c r="A175" s="112"/>
      <c r="B175"/>
      <c r="C175"/>
      <c r="D175"/>
      <c r="E175" s="111"/>
      <c r="F175" s="111"/>
      <c r="G175" s="112"/>
      <c r="H175" s="112"/>
      <c r="I175" s="112"/>
      <c r="J175" s="112"/>
      <c r="K175" s="112"/>
      <c r="L175" s="112"/>
      <c r="M175" s="112"/>
      <c r="N175" s="112"/>
      <c r="O175" s="112"/>
    </row>
    <row r="176" spans="1:15" s="121" customFormat="1" ht="36" customHeight="1" x14ac:dyDescent="0.2">
      <c r="A176" s="112"/>
      <c r="B176"/>
      <c r="C176"/>
      <c r="D176"/>
      <c r="E176" s="111"/>
      <c r="F176" s="111"/>
      <c r="G176" s="112"/>
      <c r="H176" s="112"/>
      <c r="I176" s="112"/>
      <c r="J176" s="112"/>
      <c r="K176" s="112"/>
      <c r="L176" s="112"/>
      <c r="M176" s="112"/>
      <c r="N176" s="112"/>
      <c r="O176" s="112"/>
    </row>
    <row r="177" spans="1:15" s="121" customFormat="1" ht="36" customHeight="1" x14ac:dyDescent="0.2">
      <c r="A177" s="112"/>
      <c r="B177"/>
      <c r="C177"/>
      <c r="D177"/>
      <c r="E177" s="111"/>
      <c r="F177" s="111"/>
      <c r="G177" s="112"/>
      <c r="H177" s="112"/>
      <c r="I177" s="112"/>
      <c r="J177" s="112"/>
      <c r="K177" s="112"/>
      <c r="L177" s="112"/>
      <c r="M177" s="112"/>
      <c r="N177" s="112"/>
      <c r="O177" s="112"/>
    </row>
  </sheetData>
  <mergeCells count="5">
    <mergeCell ref="A4:Q4"/>
    <mergeCell ref="A5:O5"/>
    <mergeCell ref="A6:O6"/>
    <mergeCell ref="A7:O7"/>
    <mergeCell ref="B105:E10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Q80"/>
  <sheetViews>
    <sheetView view="pageBreakPreview" topLeftCell="A7" zoomScale="70" zoomScaleNormal="70" zoomScaleSheetLayoutView="70" workbookViewId="0">
      <selection activeCell="G16" sqref="G16"/>
    </sheetView>
  </sheetViews>
  <sheetFormatPr baseColWidth="10" defaultColWidth="9.140625" defaultRowHeight="12.75" x14ac:dyDescent="0.2"/>
  <cols>
    <col min="1" max="1" width="9.140625" style="21"/>
    <col min="2" max="2" width="6.5703125" style="28" customWidth="1"/>
    <col min="3" max="3" width="24.42578125" style="21" customWidth="1"/>
    <col min="4" max="4" width="28.140625" style="21" customWidth="1"/>
    <col min="5" max="5" width="25.42578125" style="21" customWidth="1"/>
    <col min="6" max="6" width="21.85546875" style="28" customWidth="1"/>
    <col min="7" max="7" width="17.5703125" style="28" customWidth="1"/>
    <col min="8" max="8" width="18.28515625" style="21" customWidth="1"/>
    <col min="9" max="11" width="13.28515625" style="21" customWidth="1"/>
    <col min="12" max="13" width="14.28515625" style="21" customWidth="1"/>
    <col min="14" max="16" width="13.28515625" style="21" customWidth="1"/>
    <col min="17" max="16384" width="9.140625" style="21"/>
  </cols>
  <sheetData>
    <row r="1" spans="2:16" ht="37.5" customHeight="1" x14ac:dyDescent="0.2"/>
    <row r="2" spans="2:16" ht="37.5" customHeight="1" x14ac:dyDescent="0.2"/>
    <row r="3" spans="2:16" ht="37.5" customHeight="1" x14ac:dyDescent="0.2"/>
    <row r="4" spans="2:16" ht="19.5" customHeight="1" x14ac:dyDescent="0.2"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</row>
    <row r="5" spans="2:16" ht="9.75" customHeight="1" x14ac:dyDescent="0.2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2:16" ht="21.75" customHeight="1" x14ac:dyDescent="0.25">
      <c r="B6" s="133" t="s">
        <v>56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</row>
    <row r="7" spans="2:16" ht="26.25" customHeight="1" x14ac:dyDescent="0.25">
      <c r="B7" s="131" t="s">
        <v>300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</row>
    <row r="8" spans="2:16" ht="10.5" customHeight="1" x14ac:dyDescent="0.2">
      <c r="C8" s="41"/>
      <c r="D8" s="41"/>
      <c r="F8" s="42"/>
      <c r="G8" s="42"/>
      <c r="H8" s="41"/>
      <c r="I8" s="41"/>
      <c r="J8" s="41"/>
      <c r="L8" s="41"/>
      <c r="N8" s="41"/>
      <c r="O8" s="41"/>
    </row>
    <row r="9" spans="2:16" s="29" customFormat="1" ht="11.25" x14ac:dyDescent="0.2">
      <c r="B9" s="132" t="s">
        <v>90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</row>
    <row r="10" spans="2:16" ht="14.25" customHeight="1" thickBot="1" x14ac:dyDescent="0.25">
      <c r="C10" s="41"/>
      <c r="D10" s="41"/>
      <c r="F10" s="42"/>
      <c r="G10" s="42"/>
      <c r="H10" s="41"/>
      <c r="I10" s="41"/>
      <c r="J10" s="41"/>
      <c r="L10" s="41"/>
      <c r="N10" s="41"/>
      <c r="O10" s="41"/>
    </row>
    <row r="11" spans="2:16" s="23" customFormat="1" ht="29.25" customHeight="1" thickBot="1" x14ac:dyDescent="0.25">
      <c r="B11" s="13" t="s">
        <v>50</v>
      </c>
      <c r="C11" s="5" t="s">
        <v>44</v>
      </c>
      <c r="D11" s="5" t="s">
        <v>47</v>
      </c>
      <c r="E11" s="5" t="s">
        <v>45</v>
      </c>
      <c r="F11" s="5" t="s">
        <v>46</v>
      </c>
      <c r="G11" s="5" t="s">
        <v>222</v>
      </c>
      <c r="H11" s="14" t="s">
        <v>79</v>
      </c>
      <c r="I11" s="14" t="s">
        <v>0</v>
      </c>
      <c r="J11" s="14" t="s">
        <v>1</v>
      </c>
      <c r="K11" s="14" t="s">
        <v>2</v>
      </c>
      <c r="L11" s="14" t="s">
        <v>3</v>
      </c>
      <c r="M11" s="14" t="s">
        <v>4</v>
      </c>
      <c r="N11" s="14" t="s">
        <v>5</v>
      </c>
      <c r="O11" s="14" t="s">
        <v>6</v>
      </c>
      <c r="P11" s="15" t="s">
        <v>64</v>
      </c>
    </row>
    <row r="12" spans="2:16" s="19" customFormat="1" ht="32.1" customHeight="1" x14ac:dyDescent="0.2">
      <c r="B12" s="70">
        <v>1</v>
      </c>
      <c r="C12" s="81" t="s">
        <v>374</v>
      </c>
      <c r="D12" s="18" t="s">
        <v>81</v>
      </c>
      <c r="E12" s="18" t="s">
        <v>82</v>
      </c>
      <c r="F12" s="6" t="s">
        <v>83</v>
      </c>
      <c r="G12" s="84" t="s">
        <v>224</v>
      </c>
      <c r="H12" s="72">
        <v>11500</v>
      </c>
      <c r="I12" s="82">
        <v>0</v>
      </c>
      <c r="J12" s="72">
        <v>11500</v>
      </c>
      <c r="K12" s="72">
        <v>0</v>
      </c>
      <c r="L12" s="82">
        <v>0</v>
      </c>
      <c r="M12" s="72">
        <v>0</v>
      </c>
      <c r="N12" s="82">
        <v>0</v>
      </c>
      <c r="O12" s="72">
        <v>0</v>
      </c>
      <c r="P12" s="73">
        <v>11500</v>
      </c>
    </row>
    <row r="13" spans="2:16" s="19" customFormat="1" ht="32.1" customHeight="1" x14ac:dyDescent="0.2">
      <c r="B13" s="20">
        <v>2</v>
      </c>
      <c r="C13" s="25" t="s">
        <v>375</v>
      </c>
      <c r="D13" s="6" t="s">
        <v>81</v>
      </c>
      <c r="E13" s="6" t="s">
        <v>82</v>
      </c>
      <c r="F13" s="6" t="s">
        <v>83</v>
      </c>
      <c r="G13" s="6" t="s">
        <v>223</v>
      </c>
      <c r="H13" s="2">
        <v>11500</v>
      </c>
      <c r="I13" s="2">
        <v>0</v>
      </c>
      <c r="J13" s="2">
        <v>11500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1">
        <v>11500</v>
      </c>
    </row>
    <row r="14" spans="2:16" s="19" customFormat="1" ht="32.1" customHeight="1" x14ac:dyDescent="0.2">
      <c r="B14" s="20">
        <v>3</v>
      </c>
      <c r="C14" s="25" t="s">
        <v>376</v>
      </c>
      <c r="D14" s="6" t="s">
        <v>81</v>
      </c>
      <c r="E14" s="6" t="s">
        <v>82</v>
      </c>
      <c r="F14" s="6" t="s">
        <v>83</v>
      </c>
      <c r="G14" s="6" t="s">
        <v>224</v>
      </c>
      <c r="H14" s="2">
        <v>11500</v>
      </c>
      <c r="I14" s="2">
        <v>0</v>
      </c>
      <c r="J14" s="2">
        <v>11500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1">
        <v>11500</v>
      </c>
    </row>
    <row r="15" spans="2:16" s="19" customFormat="1" ht="32.1" customHeight="1" x14ac:dyDescent="0.2">
      <c r="B15" s="20">
        <v>4</v>
      </c>
      <c r="C15" s="25" t="s">
        <v>377</v>
      </c>
      <c r="D15" s="6" t="s">
        <v>81</v>
      </c>
      <c r="E15" s="6" t="s">
        <v>82</v>
      </c>
      <c r="F15" s="6" t="s">
        <v>83</v>
      </c>
      <c r="G15" s="6" t="s">
        <v>224</v>
      </c>
      <c r="H15" s="2">
        <v>25000</v>
      </c>
      <c r="I15" s="2">
        <v>0</v>
      </c>
      <c r="J15" s="2">
        <v>25000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1">
        <v>25000</v>
      </c>
    </row>
    <row r="16" spans="2:16" s="19" customFormat="1" ht="32.1" customHeight="1" x14ac:dyDescent="0.2">
      <c r="B16" s="20">
        <v>5</v>
      </c>
      <c r="C16" s="25" t="s">
        <v>378</v>
      </c>
      <c r="D16" s="6" t="s">
        <v>81</v>
      </c>
      <c r="E16" s="6" t="s">
        <v>82</v>
      </c>
      <c r="F16" s="6" t="s">
        <v>83</v>
      </c>
      <c r="G16" s="6" t="s">
        <v>224</v>
      </c>
      <c r="H16" s="2">
        <v>30000</v>
      </c>
      <c r="I16" s="2">
        <v>0</v>
      </c>
      <c r="J16" s="2">
        <v>30000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1">
        <v>30000</v>
      </c>
    </row>
    <row r="17" spans="2:17" s="19" customFormat="1" ht="32.1" customHeight="1" x14ac:dyDescent="0.2">
      <c r="B17" s="20">
        <v>6</v>
      </c>
      <c r="C17" s="25" t="s">
        <v>379</v>
      </c>
      <c r="D17" s="6" t="s">
        <v>81</v>
      </c>
      <c r="E17" s="6" t="s">
        <v>82</v>
      </c>
      <c r="F17" s="6" t="s">
        <v>83</v>
      </c>
      <c r="G17" s="6" t="s">
        <v>223</v>
      </c>
      <c r="H17" s="2">
        <v>11500</v>
      </c>
      <c r="I17" s="2">
        <v>0</v>
      </c>
      <c r="J17" s="2">
        <v>11500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1">
        <v>11500</v>
      </c>
    </row>
    <row r="18" spans="2:17" s="19" customFormat="1" ht="32.1" customHeight="1" x14ac:dyDescent="0.2">
      <c r="B18" s="20">
        <v>7</v>
      </c>
      <c r="C18" s="25" t="s">
        <v>380</v>
      </c>
      <c r="D18" s="6" t="s">
        <v>81</v>
      </c>
      <c r="E18" s="6" t="s">
        <v>82</v>
      </c>
      <c r="F18" s="6" t="s">
        <v>83</v>
      </c>
      <c r="G18" s="6" t="s">
        <v>224</v>
      </c>
      <c r="H18" s="2">
        <v>11500</v>
      </c>
      <c r="I18" s="2">
        <v>0</v>
      </c>
      <c r="J18" s="2">
        <v>11500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1">
        <v>11500</v>
      </c>
    </row>
    <row r="19" spans="2:17" s="19" customFormat="1" ht="32.1" customHeight="1" x14ac:dyDescent="0.2">
      <c r="B19" s="20">
        <v>8</v>
      </c>
      <c r="C19" s="25" t="s">
        <v>381</v>
      </c>
      <c r="D19" s="6" t="s">
        <v>81</v>
      </c>
      <c r="E19" s="6" t="s">
        <v>82</v>
      </c>
      <c r="F19" s="6" t="s">
        <v>83</v>
      </c>
      <c r="G19" s="6" t="s">
        <v>223</v>
      </c>
      <c r="H19" s="2">
        <v>11500</v>
      </c>
      <c r="I19" s="2">
        <v>0</v>
      </c>
      <c r="J19" s="2">
        <v>11500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1">
        <v>11500</v>
      </c>
    </row>
    <row r="20" spans="2:17" s="19" customFormat="1" ht="32.1" customHeight="1" thickBot="1" x14ac:dyDescent="0.25">
      <c r="B20" s="46">
        <v>9</v>
      </c>
      <c r="C20" s="83" t="s">
        <v>382</v>
      </c>
      <c r="D20" s="77" t="s">
        <v>81</v>
      </c>
      <c r="E20" s="77" t="s">
        <v>82</v>
      </c>
      <c r="F20" s="77" t="s">
        <v>83</v>
      </c>
      <c r="G20" s="77" t="s">
        <v>224</v>
      </c>
      <c r="H20" s="78">
        <v>15000</v>
      </c>
      <c r="I20" s="78">
        <v>0</v>
      </c>
      <c r="J20" s="78">
        <v>15000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80">
        <v>15000</v>
      </c>
    </row>
    <row r="21" spans="2:17" ht="24.75" customHeight="1" thickBot="1" x14ac:dyDescent="0.25">
      <c r="B21" s="134" t="s">
        <v>65</v>
      </c>
      <c r="C21" s="135"/>
      <c r="D21" s="135"/>
      <c r="E21" s="135"/>
      <c r="F21" s="135"/>
      <c r="G21" s="136"/>
      <c r="H21" s="85">
        <f>SUM(H12:H20)</f>
        <v>139000</v>
      </c>
      <c r="I21" s="85">
        <f t="shared" ref="I21:P21" si="0">SUM(I12:I20)</f>
        <v>0</v>
      </c>
      <c r="J21" s="85">
        <f t="shared" si="0"/>
        <v>139000</v>
      </c>
      <c r="K21" s="85">
        <f t="shared" si="0"/>
        <v>0</v>
      </c>
      <c r="L21" s="85">
        <f t="shared" si="0"/>
        <v>0</v>
      </c>
      <c r="M21" s="85">
        <f t="shared" si="0"/>
        <v>0</v>
      </c>
      <c r="N21" s="85">
        <f t="shared" si="0"/>
        <v>0</v>
      </c>
      <c r="O21" s="85">
        <f t="shared" si="0"/>
        <v>0</v>
      </c>
      <c r="P21" s="85">
        <f t="shared" si="0"/>
        <v>139000</v>
      </c>
    </row>
    <row r="22" spans="2:17" ht="21.75" customHeight="1" x14ac:dyDescent="0.2"/>
    <row r="23" spans="2:17" ht="21.75" customHeight="1" x14ac:dyDescent="0.2">
      <c r="D23" s="32" t="s">
        <v>270</v>
      </c>
      <c r="G23" s="129" t="s">
        <v>272</v>
      </c>
      <c r="H23" s="129"/>
      <c r="L23" s="129" t="s">
        <v>272</v>
      </c>
      <c r="M23" s="129"/>
    </row>
    <row r="24" spans="2:17" s="28" customFormat="1" ht="21.75" customHeight="1" x14ac:dyDescent="0.2">
      <c r="C24" s="21"/>
      <c r="E24" s="33"/>
      <c r="F24" s="32"/>
      <c r="I24" s="33"/>
      <c r="J24" s="34"/>
      <c r="K24" s="33"/>
      <c r="N24" s="21"/>
      <c r="O24" s="21"/>
      <c r="P24" s="21"/>
      <c r="Q24" s="21"/>
    </row>
    <row r="25" spans="2:17" s="28" customFormat="1" ht="21.75" customHeight="1" x14ac:dyDescent="0.2">
      <c r="C25" s="21"/>
      <c r="D25" s="35"/>
      <c r="E25" s="33"/>
      <c r="F25" s="32"/>
      <c r="G25" s="36"/>
      <c r="H25" s="37"/>
      <c r="I25" s="33"/>
      <c r="J25" s="34"/>
      <c r="K25" s="33"/>
      <c r="L25" s="35"/>
      <c r="M25" s="35"/>
      <c r="N25" s="21"/>
      <c r="O25" s="21"/>
      <c r="P25" s="21"/>
      <c r="Q25" s="21"/>
    </row>
    <row r="26" spans="2:17" s="28" customFormat="1" ht="21.75" customHeight="1" x14ac:dyDescent="0.2">
      <c r="C26" s="21"/>
      <c r="D26" s="32" t="s">
        <v>271</v>
      </c>
      <c r="E26" s="33"/>
      <c r="F26" s="32"/>
      <c r="G26" s="129" t="s">
        <v>274</v>
      </c>
      <c r="H26" s="129"/>
      <c r="I26" s="33"/>
      <c r="J26" s="34"/>
      <c r="K26" s="33"/>
      <c r="L26" s="129" t="s">
        <v>273</v>
      </c>
      <c r="M26" s="129"/>
      <c r="N26" s="21"/>
      <c r="O26" s="21"/>
      <c r="P26" s="21"/>
      <c r="Q26" s="21"/>
    </row>
    <row r="27" spans="2:17" s="28" customFormat="1" ht="21.75" customHeight="1" x14ac:dyDescent="0.2">
      <c r="C27" s="21"/>
      <c r="E27" s="33"/>
      <c r="F27" s="32"/>
      <c r="I27" s="33"/>
      <c r="J27" s="34"/>
      <c r="K27" s="33"/>
      <c r="N27" s="21"/>
      <c r="O27" s="21"/>
      <c r="P27" s="21"/>
      <c r="Q27" s="21"/>
    </row>
    <row r="28" spans="2:17" s="28" customFormat="1" ht="21.75" customHeight="1" x14ac:dyDescent="0.2">
      <c r="C28" s="21"/>
      <c r="E28" s="33"/>
      <c r="F28" s="32"/>
      <c r="I28" s="33"/>
      <c r="J28" s="34"/>
      <c r="K28" s="33"/>
      <c r="N28" s="21"/>
      <c r="O28" s="21"/>
      <c r="P28" s="21"/>
      <c r="Q28" s="21"/>
    </row>
    <row r="29" spans="2:17" s="28" customFormat="1" ht="21.75" customHeight="1" x14ac:dyDescent="0.2">
      <c r="C29" s="21"/>
      <c r="D29" s="21"/>
      <c r="E29" s="21"/>
      <c r="H29" s="21"/>
      <c r="I29" s="21"/>
      <c r="J29" s="21"/>
      <c r="K29" s="21"/>
      <c r="L29" s="21"/>
      <c r="M29" s="21"/>
      <c r="N29" s="21"/>
      <c r="O29" s="21"/>
      <c r="P29" s="21"/>
      <c r="Q29" s="21"/>
    </row>
    <row r="30" spans="2:17" s="28" customFormat="1" ht="21.75" customHeight="1" x14ac:dyDescent="0.2">
      <c r="C30" s="21"/>
      <c r="D30" s="21"/>
      <c r="E30" s="21"/>
      <c r="H30" s="21"/>
      <c r="I30" s="21"/>
      <c r="J30" s="21"/>
      <c r="K30" s="21"/>
      <c r="L30" s="21"/>
      <c r="M30" s="21"/>
      <c r="N30" s="21"/>
      <c r="O30" s="21"/>
      <c r="P30" s="21"/>
      <c r="Q30" s="21"/>
    </row>
    <row r="31" spans="2:17" s="28" customFormat="1" ht="21.75" customHeight="1" x14ac:dyDescent="0.2">
      <c r="C31" s="21"/>
      <c r="D31" s="21"/>
      <c r="E31" s="21"/>
      <c r="H31" s="21"/>
      <c r="I31" s="21"/>
      <c r="J31" s="21"/>
      <c r="K31" s="21"/>
      <c r="L31" s="21"/>
      <c r="M31" s="21"/>
      <c r="N31" s="21"/>
      <c r="O31" s="21"/>
      <c r="P31" s="21"/>
      <c r="Q31" s="21"/>
    </row>
    <row r="32" spans="2:17" s="28" customFormat="1" ht="21.75" customHeight="1" x14ac:dyDescent="0.2">
      <c r="C32" s="21"/>
      <c r="D32" s="21"/>
      <c r="E32" s="21"/>
      <c r="H32" s="21"/>
      <c r="I32" s="21"/>
      <c r="J32" s="21"/>
      <c r="K32" s="21"/>
      <c r="L32" s="21"/>
      <c r="M32" s="21"/>
      <c r="N32" s="21"/>
      <c r="O32" s="21"/>
      <c r="P32" s="21"/>
      <c r="Q32" s="21"/>
    </row>
    <row r="33" spans="2:17" s="28" customFormat="1" ht="21.75" customHeight="1" x14ac:dyDescent="0.2">
      <c r="C33" s="21"/>
      <c r="D33" s="21"/>
      <c r="E33" s="21"/>
      <c r="H33" s="21"/>
      <c r="I33" s="21"/>
      <c r="J33" s="21"/>
      <c r="K33" s="21"/>
      <c r="L33" s="21"/>
      <c r="M33" s="21"/>
      <c r="N33" s="21"/>
      <c r="O33" s="21"/>
      <c r="P33" s="21"/>
      <c r="Q33" s="21"/>
    </row>
    <row r="34" spans="2:17" s="28" customFormat="1" ht="21.75" customHeight="1" x14ac:dyDescent="0.2">
      <c r="C34" s="21"/>
      <c r="D34" s="21"/>
      <c r="E34" s="21"/>
      <c r="H34" s="21"/>
      <c r="I34" s="21"/>
      <c r="J34" s="21"/>
      <c r="K34" s="21"/>
      <c r="L34" s="21"/>
      <c r="M34" s="21"/>
      <c r="N34" s="21"/>
      <c r="O34" s="21"/>
      <c r="P34" s="21"/>
      <c r="Q34" s="21"/>
    </row>
    <row r="35" spans="2:17" s="28" customFormat="1" ht="21.75" customHeight="1" x14ac:dyDescent="0.2">
      <c r="C35" s="21"/>
      <c r="D35" s="21"/>
      <c r="E35" s="21"/>
      <c r="H35" s="21"/>
      <c r="I35" s="21"/>
      <c r="J35" s="21"/>
      <c r="K35" s="21"/>
      <c r="L35" s="21"/>
      <c r="M35" s="21"/>
      <c r="N35" s="21"/>
      <c r="O35" s="21"/>
      <c r="P35" s="21"/>
      <c r="Q35" s="21"/>
    </row>
    <row r="36" spans="2:17" s="28" customFormat="1" ht="21.75" customHeight="1" x14ac:dyDescent="0.2">
      <c r="C36" s="21"/>
      <c r="D36" s="21"/>
      <c r="E36" s="21"/>
      <c r="H36" s="21"/>
      <c r="I36" s="21"/>
      <c r="J36" s="21"/>
      <c r="K36" s="21"/>
      <c r="L36" s="21"/>
      <c r="M36" s="21"/>
      <c r="N36" s="21"/>
      <c r="O36" s="21"/>
      <c r="P36" s="21"/>
      <c r="Q36" s="21"/>
    </row>
    <row r="37" spans="2:17" s="28" customFormat="1" ht="21.75" customHeight="1" x14ac:dyDescent="0.2">
      <c r="C37" s="21"/>
      <c r="D37" s="21"/>
      <c r="E37" s="21"/>
      <c r="H37" s="21"/>
      <c r="I37" s="21"/>
      <c r="J37" s="21"/>
      <c r="K37" s="21"/>
      <c r="L37" s="21"/>
      <c r="M37" s="21"/>
      <c r="N37" s="21"/>
      <c r="O37" s="21"/>
      <c r="P37" s="21"/>
      <c r="Q37" s="21"/>
    </row>
    <row r="38" spans="2:17" s="28" customFormat="1" ht="21.75" customHeight="1" x14ac:dyDescent="0.2">
      <c r="C38" s="21"/>
      <c r="D38" s="21"/>
      <c r="E38" s="21"/>
      <c r="H38" s="21"/>
      <c r="I38" s="21"/>
      <c r="J38" s="21"/>
      <c r="K38" s="21"/>
      <c r="L38" s="21"/>
      <c r="M38" s="21"/>
      <c r="N38" s="21"/>
      <c r="O38" s="21"/>
      <c r="P38" s="21"/>
      <c r="Q38" s="21"/>
    </row>
    <row r="39" spans="2:17" ht="21.75" customHeight="1" x14ac:dyDescent="0.2">
      <c r="B39" s="21"/>
    </row>
    <row r="40" spans="2:17" ht="21.75" customHeight="1" x14ac:dyDescent="0.2">
      <c r="B40" s="21"/>
    </row>
    <row r="41" spans="2:17" ht="21.75" customHeight="1" x14ac:dyDescent="0.2">
      <c r="B41" s="21"/>
    </row>
    <row r="42" spans="2:17" ht="21.75" customHeight="1" x14ac:dyDescent="0.2">
      <c r="B42" s="21"/>
    </row>
    <row r="43" spans="2:17" ht="21.75" customHeight="1" x14ac:dyDescent="0.2">
      <c r="B43" s="21"/>
    </row>
    <row r="44" spans="2:17" ht="21.75" customHeight="1" x14ac:dyDescent="0.2"/>
    <row r="45" spans="2:17" ht="21.75" customHeight="1" x14ac:dyDescent="0.2"/>
    <row r="46" spans="2:17" ht="21.75" customHeight="1" x14ac:dyDescent="0.2"/>
    <row r="53" spans="2:7" s="19" customFormat="1" ht="36" customHeight="1" x14ac:dyDescent="0.2">
      <c r="B53" s="38"/>
      <c r="F53" s="38"/>
      <c r="G53" s="38"/>
    </row>
    <row r="54" spans="2:7" s="19" customFormat="1" ht="36" customHeight="1" x14ac:dyDescent="0.2">
      <c r="B54" s="38"/>
      <c r="F54" s="38"/>
      <c r="G54" s="38"/>
    </row>
    <row r="56" spans="2:7" ht="36" customHeight="1" x14ac:dyDescent="0.2"/>
    <row r="57" spans="2:7" ht="36" customHeight="1" x14ac:dyDescent="0.2"/>
    <row r="58" spans="2:7" ht="36" customHeight="1" x14ac:dyDescent="0.2"/>
    <row r="59" spans="2:7" ht="36" customHeight="1" x14ac:dyDescent="0.2"/>
    <row r="67" spans="2:2" s="31" customFormat="1" ht="36" customHeight="1" x14ac:dyDescent="0.2">
      <c r="B67" s="39"/>
    </row>
    <row r="68" spans="2:2" s="31" customFormat="1" ht="36" customHeight="1" x14ac:dyDescent="0.2">
      <c r="B68" s="39"/>
    </row>
    <row r="69" spans="2:2" s="31" customFormat="1" ht="36" customHeight="1" x14ac:dyDescent="0.2">
      <c r="B69" s="39"/>
    </row>
    <row r="70" spans="2:2" s="31" customFormat="1" ht="36" customHeight="1" x14ac:dyDescent="0.2">
      <c r="B70" s="39"/>
    </row>
    <row r="71" spans="2:2" s="31" customFormat="1" ht="36" customHeight="1" x14ac:dyDescent="0.2">
      <c r="B71" s="39"/>
    </row>
    <row r="72" spans="2:2" s="31" customFormat="1" ht="36" customHeight="1" x14ac:dyDescent="0.2">
      <c r="B72" s="39"/>
    </row>
    <row r="73" spans="2:2" s="31" customFormat="1" ht="36" customHeight="1" x14ac:dyDescent="0.2">
      <c r="B73" s="39"/>
    </row>
    <row r="74" spans="2:2" s="31" customFormat="1" ht="36" customHeight="1" x14ac:dyDescent="0.2">
      <c r="B74" s="39"/>
    </row>
    <row r="75" spans="2:2" s="31" customFormat="1" ht="36" customHeight="1" x14ac:dyDescent="0.2">
      <c r="B75" s="39"/>
    </row>
    <row r="76" spans="2:2" s="31" customFormat="1" ht="36" customHeight="1" x14ac:dyDescent="0.2">
      <c r="B76" s="39"/>
    </row>
    <row r="77" spans="2:2" s="31" customFormat="1" ht="36" customHeight="1" x14ac:dyDescent="0.2">
      <c r="B77" s="39"/>
    </row>
    <row r="78" spans="2:2" s="31" customFormat="1" ht="36" customHeight="1" x14ac:dyDescent="0.2">
      <c r="B78" s="39"/>
    </row>
    <row r="79" spans="2:2" s="31" customFormat="1" ht="36" customHeight="1" x14ac:dyDescent="0.2">
      <c r="B79" s="39"/>
    </row>
    <row r="80" spans="2:2" s="31" customFormat="1" ht="36" customHeight="1" x14ac:dyDescent="0.2">
      <c r="B80" s="39"/>
    </row>
  </sheetData>
  <mergeCells count="9">
    <mergeCell ref="G23:H23"/>
    <mergeCell ref="L23:M23"/>
    <mergeCell ref="G26:H26"/>
    <mergeCell ref="L26:M26"/>
    <mergeCell ref="B4:P4"/>
    <mergeCell ref="B7:P7"/>
    <mergeCell ref="B9:P9"/>
    <mergeCell ref="B6:P6"/>
    <mergeCell ref="B21:G21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65" fitToHeight="0" orientation="landscape" r:id="rId1"/>
  <headerFooter>
    <oddFooter>&amp;CPágina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2DC50-A1BE-44E5-B712-A3C03DC90CAB}">
  <sheetPr>
    <pageSetUpPr fitToPage="1"/>
  </sheetPr>
  <dimension ref="A1:S84"/>
  <sheetViews>
    <sheetView view="pageBreakPreview" zoomScale="85" zoomScaleNormal="60" zoomScaleSheetLayoutView="85" workbookViewId="0">
      <selection activeCell="P62" sqref="P62"/>
    </sheetView>
  </sheetViews>
  <sheetFormatPr baseColWidth="10" defaultColWidth="11.5703125" defaultRowHeight="12.75" x14ac:dyDescent="0.2"/>
  <cols>
    <col min="2" max="2" width="6.5703125" customWidth="1"/>
    <col min="3" max="3" width="38.28515625" bestFit="1" customWidth="1"/>
    <col min="4" max="4" width="65.85546875" customWidth="1"/>
    <col min="5" max="5" width="33" customWidth="1"/>
    <col min="6" max="6" width="19.7109375" customWidth="1"/>
    <col min="7" max="7" width="17.7109375" customWidth="1"/>
    <col min="8" max="8" width="21.42578125" bestFit="1" customWidth="1"/>
    <col min="9" max="9" width="16.5703125" bestFit="1" customWidth="1"/>
    <col min="10" max="10" width="19.140625" bestFit="1" customWidth="1"/>
    <col min="11" max="11" width="14.28515625" bestFit="1" customWidth="1"/>
    <col min="12" max="12" width="14.5703125" bestFit="1" customWidth="1"/>
    <col min="13" max="13" width="14.5703125" customWidth="1"/>
    <col min="14" max="14" width="15" customWidth="1"/>
    <col min="15" max="15" width="15.5703125" customWidth="1"/>
    <col min="16" max="16" width="16.7109375" customWidth="1"/>
  </cols>
  <sheetData>
    <row r="1" spans="2:19" s="21" customFormat="1" x14ac:dyDescent="0.2"/>
    <row r="2" spans="2:19" s="21" customFormat="1" x14ac:dyDescent="0.2"/>
    <row r="3" spans="2:19" s="21" customFormat="1" x14ac:dyDescent="0.2"/>
    <row r="4" spans="2:19" s="21" customFormat="1" x14ac:dyDescent="0.2"/>
    <row r="5" spans="2:19" s="21" customFormat="1" x14ac:dyDescent="0.2"/>
    <row r="6" spans="2:19" s="21" customFormat="1" x14ac:dyDescent="0.2"/>
    <row r="7" spans="2:19" s="21" customFormat="1" x14ac:dyDescent="0.2"/>
    <row r="8" spans="2:19" s="21" customFormat="1" x14ac:dyDescent="0.2"/>
    <row r="9" spans="2:19" s="21" customFormat="1" x14ac:dyDescent="0.2"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</row>
    <row r="10" spans="2:19" s="21" customFormat="1" ht="15.75" x14ac:dyDescent="0.25">
      <c r="B10" s="133" t="s">
        <v>56</v>
      </c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</row>
    <row r="11" spans="2:19" s="21" customFormat="1" ht="15" x14ac:dyDescent="0.25">
      <c r="B11" s="131" t="s">
        <v>301</v>
      </c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</row>
    <row r="12" spans="2:19" s="21" customFormat="1" ht="9" customHeight="1" x14ac:dyDescent="0.2">
      <c r="B12" s="28"/>
      <c r="C12" s="41"/>
      <c r="D12" s="41"/>
      <c r="J12" s="41"/>
      <c r="L12" s="41"/>
      <c r="M12" s="41"/>
    </row>
    <row r="13" spans="2:19" s="21" customFormat="1" x14ac:dyDescent="0.2">
      <c r="B13" s="30"/>
      <c r="C13" s="30"/>
      <c r="D13" s="30"/>
      <c r="E13" s="139"/>
      <c r="F13" s="139"/>
      <c r="G13" s="139"/>
      <c r="H13" s="139"/>
      <c r="I13" s="139"/>
      <c r="J13" s="30"/>
      <c r="K13" s="30"/>
      <c r="L13" s="30"/>
      <c r="M13" s="30"/>
      <c r="N13" s="30"/>
      <c r="O13" s="30"/>
      <c r="P13" s="30"/>
    </row>
    <row r="14" spans="2:19" s="21" customFormat="1" x14ac:dyDescent="0.2">
      <c r="B14" s="30"/>
      <c r="C14" s="30"/>
      <c r="D14" s="30"/>
      <c r="J14" s="30"/>
      <c r="K14" s="30"/>
      <c r="L14" s="30"/>
      <c r="M14" s="30"/>
      <c r="N14" s="30"/>
      <c r="O14" s="30"/>
      <c r="P14" s="30"/>
    </row>
    <row r="15" spans="2:19" s="21" customFormat="1" ht="13.9" customHeight="1" thickBot="1" x14ac:dyDescent="0.25"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</row>
    <row r="16" spans="2:19" ht="27.75" customHeight="1" thickBot="1" x14ac:dyDescent="0.25">
      <c r="B16" s="13" t="s">
        <v>50</v>
      </c>
      <c r="C16" s="5" t="s">
        <v>44</v>
      </c>
      <c r="D16" s="74" t="s">
        <v>166</v>
      </c>
      <c r="E16" s="13" t="s">
        <v>45</v>
      </c>
      <c r="F16" s="5" t="s">
        <v>46</v>
      </c>
      <c r="G16" s="5" t="s">
        <v>222</v>
      </c>
      <c r="H16" s="14" t="s">
        <v>79</v>
      </c>
      <c r="I16" s="14" t="s">
        <v>0</v>
      </c>
      <c r="J16" s="14" t="s">
        <v>1</v>
      </c>
      <c r="K16" s="14" t="s">
        <v>2</v>
      </c>
      <c r="L16" s="14" t="s">
        <v>3</v>
      </c>
      <c r="M16" s="14" t="s">
        <v>4</v>
      </c>
      <c r="N16" s="14" t="s">
        <v>5</v>
      </c>
      <c r="O16" s="14" t="s">
        <v>6</v>
      </c>
      <c r="P16" s="15" t="s">
        <v>64</v>
      </c>
      <c r="Q16" s="21"/>
      <c r="R16" s="21"/>
      <c r="S16" s="21"/>
    </row>
    <row r="17" spans="2:16" s="21" customFormat="1" ht="38.25" customHeight="1" x14ac:dyDescent="0.2">
      <c r="B17" s="70">
        <v>1</v>
      </c>
      <c r="C17" s="71" t="s">
        <v>197</v>
      </c>
      <c r="D17" s="71" t="s">
        <v>291</v>
      </c>
      <c r="E17" s="71" t="s">
        <v>370</v>
      </c>
      <c r="F17" s="43" t="s">
        <v>119</v>
      </c>
      <c r="G17" s="86" t="s">
        <v>224</v>
      </c>
      <c r="H17" s="72">
        <v>100000</v>
      </c>
      <c r="I17" s="72">
        <v>0</v>
      </c>
      <c r="J17" s="72">
        <v>100000</v>
      </c>
      <c r="K17" s="72">
        <v>2870</v>
      </c>
      <c r="L17" s="72">
        <v>12105.37</v>
      </c>
      <c r="M17" s="72">
        <v>3040</v>
      </c>
      <c r="N17" s="72">
        <v>25</v>
      </c>
      <c r="O17" s="72">
        <v>18040.37</v>
      </c>
      <c r="P17" s="73">
        <v>81959.63</v>
      </c>
    </row>
    <row r="18" spans="2:16" s="21" customFormat="1" ht="38.25" customHeight="1" x14ac:dyDescent="0.2">
      <c r="B18" s="20">
        <v>2</v>
      </c>
      <c r="C18" s="3" t="s">
        <v>126</v>
      </c>
      <c r="D18" s="3" t="s">
        <v>292</v>
      </c>
      <c r="E18" s="3" t="s">
        <v>302</v>
      </c>
      <c r="F18" s="43" t="s">
        <v>119</v>
      </c>
      <c r="G18" s="44" t="s">
        <v>224</v>
      </c>
      <c r="H18" s="2">
        <v>90000</v>
      </c>
      <c r="I18" s="2">
        <v>0</v>
      </c>
      <c r="J18" s="2">
        <v>90000</v>
      </c>
      <c r="K18" s="2">
        <v>2583</v>
      </c>
      <c r="L18" s="2">
        <v>6555.49</v>
      </c>
      <c r="M18" s="2">
        <v>2736</v>
      </c>
      <c r="N18" s="2">
        <v>25</v>
      </c>
      <c r="O18" s="2">
        <v>11899.49</v>
      </c>
      <c r="P18" s="1">
        <v>78100.509999999995</v>
      </c>
    </row>
    <row r="19" spans="2:16" s="21" customFormat="1" ht="38.25" customHeight="1" x14ac:dyDescent="0.2">
      <c r="B19" s="20">
        <v>3</v>
      </c>
      <c r="C19" s="3" t="s">
        <v>136</v>
      </c>
      <c r="D19" s="3" t="s">
        <v>292</v>
      </c>
      <c r="E19" s="3" t="s">
        <v>303</v>
      </c>
      <c r="F19" s="43" t="s">
        <v>119</v>
      </c>
      <c r="G19" s="44" t="s">
        <v>223</v>
      </c>
      <c r="H19" s="2">
        <v>70000</v>
      </c>
      <c r="I19" s="2">
        <v>0</v>
      </c>
      <c r="J19" s="2">
        <v>70000</v>
      </c>
      <c r="K19" s="2">
        <v>2009</v>
      </c>
      <c r="L19" s="2">
        <v>1449.42</v>
      </c>
      <c r="M19" s="2">
        <v>2128</v>
      </c>
      <c r="N19" s="22">
        <v>2825.24</v>
      </c>
      <c r="O19" s="2">
        <v>8411.66</v>
      </c>
      <c r="P19" s="1">
        <v>61588.34</v>
      </c>
    </row>
    <row r="20" spans="2:16" s="21" customFormat="1" ht="38.25" customHeight="1" x14ac:dyDescent="0.2">
      <c r="B20" s="20">
        <v>4</v>
      </c>
      <c r="C20" s="3" t="s">
        <v>120</v>
      </c>
      <c r="D20" s="3" t="s">
        <v>292</v>
      </c>
      <c r="E20" s="3" t="s">
        <v>304</v>
      </c>
      <c r="F20" s="43" t="s">
        <v>119</v>
      </c>
      <c r="G20" s="44" t="s">
        <v>224</v>
      </c>
      <c r="H20" s="2">
        <v>150000</v>
      </c>
      <c r="I20" s="2">
        <v>0</v>
      </c>
      <c r="J20" s="2">
        <v>150000</v>
      </c>
      <c r="K20" s="2">
        <v>4305</v>
      </c>
      <c r="L20" s="2">
        <v>23866.62</v>
      </c>
      <c r="M20" s="2">
        <v>4560</v>
      </c>
      <c r="N20" s="2">
        <v>25</v>
      </c>
      <c r="O20" s="2">
        <v>32756.62</v>
      </c>
      <c r="P20" s="1">
        <v>117243.38</v>
      </c>
    </row>
    <row r="21" spans="2:16" s="21" customFormat="1" ht="38.25" customHeight="1" x14ac:dyDescent="0.2">
      <c r="B21" s="20">
        <v>5</v>
      </c>
      <c r="C21" s="3" t="s">
        <v>154</v>
      </c>
      <c r="D21" s="3" t="s">
        <v>292</v>
      </c>
      <c r="E21" s="3" t="s">
        <v>305</v>
      </c>
      <c r="F21" s="43" t="s">
        <v>119</v>
      </c>
      <c r="G21" s="44" t="s">
        <v>224</v>
      </c>
      <c r="H21" s="2">
        <v>90000</v>
      </c>
      <c r="I21" s="2">
        <v>0</v>
      </c>
      <c r="J21" s="2">
        <v>90000</v>
      </c>
      <c r="K21" s="2">
        <v>2583</v>
      </c>
      <c r="L21" s="2">
        <v>9753.1200000000008</v>
      </c>
      <c r="M21" s="2">
        <v>2736</v>
      </c>
      <c r="N21" s="2">
        <v>25</v>
      </c>
      <c r="O21" s="2">
        <v>15097.12</v>
      </c>
      <c r="P21" s="1">
        <v>74902.880000000005</v>
      </c>
    </row>
    <row r="22" spans="2:16" s="21" customFormat="1" ht="38.25" customHeight="1" x14ac:dyDescent="0.2">
      <c r="B22" s="20">
        <v>6</v>
      </c>
      <c r="C22" s="3" t="s">
        <v>306</v>
      </c>
      <c r="D22" s="3" t="s">
        <v>292</v>
      </c>
      <c r="E22" s="3" t="s">
        <v>244</v>
      </c>
      <c r="F22" s="43" t="s">
        <v>119</v>
      </c>
      <c r="G22" s="6" t="s">
        <v>223</v>
      </c>
      <c r="H22" s="2">
        <v>45000</v>
      </c>
      <c r="I22" s="2">
        <v>0</v>
      </c>
      <c r="J22" s="2">
        <v>45000</v>
      </c>
      <c r="K22" s="2">
        <v>1291.5</v>
      </c>
      <c r="L22" s="2">
        <v>0</v>
      </c>
      <c r="M22" s="2">
        <v>1368</v>
      </c>
      <c r="N22" s="2">
        <v>25</v>
      </c>
      <c r="O22" s="2">
        <v>2684.5</v>
      </c>
      <c r="P22" s="1">
        <v>42315.5</v>
      </c>
    </row>
    <row r="23" spans="2:16" s="21" customFormat="1" ht="38.25" customHeight="1" x14ac:dyDescent="0.2">
      <c r="B23" s="20">
        <v>7</v>
      </c>
      <c r="C23" s="3" t="s">
        <v>101</v>
      </c>
      <c r="D23" s="3" t="s">
        <v>307</v>
      </c>
      <c r="E23" s="3" t="s">
        <v>308</v>
      </c>
      <c r="F23" s="43" t="s">
        <v>119</v>
      </c>
      <c r="G23" s="44" t="s">
        <v>224</v>
      </c>
      <c r="H23" s="2">
        <v>90000</v>
      </c>
      <c r="I23" s="2">
        <v>0</v>
      </c>
      <c r="J23" s="2">
        <v>90000</v>
      </c>
      <c r="K23" s="2">
        <v>2583</v>
      </c>
      <c r="L23" s="2">
        <v>9753.1200000000008</v>
      </c>
      <c r="M23" s="2">
        <v>2736</v>
      </c>
      <c r="N23" s="2">
        <v>125</v>
      </c>
      <c r="O23" s="2">
        <v>15197.12</v>
      </c>
      <c r="P23" s="1">
        <v>74802.880000000005</v>
      </c>
    </row>
    <row r="24" spans="2:16" s="21" customFormat="1" ht="38.25" customHeight="1" x14ac:dyDescent="0.2">
      <c r="B24" s="20">
        <v>8</v>
      </c>
      <c r="C24" s="3" t="s">
        <v>309</v>
      </c>
      <c r="D24" s="3" t="s">
        <v>307</v>
      </c>
      <c r="E24" s="3" t="s">
        <v>310</v>
      </c>
      <c r="F24" s="43" t="s">
        <v>119</v>
      </c>
      <c r="G24" s="6" t="s">
        <v>223</v>
      </c>
      <c r="H24" s="2">
        <v>150000</v>
      </c>
      <c r="I24" s="2">
        <v>0</v>
      </c>
      <c r="J24" s="2">
        <v>150000</v>
      </c>
      <c r="K24" s="2">
        <v>4305</v>
      </c>
      <c r="L24" s="2">
        <v>23866.62</v>
      </c>
      <c r="M24" s="2">
        <v>4560</v>
      </c>
      <c r="N24" s="2">
        <v>25</v>
      </c>
      <c r="O24" s="2">
        <v>32756.62</v>
      </c>
      <c r="P24" s="1">
        <v>117243.38</v>
      </c>
    </row>
    <row r="25" spans="2:16" s="21" customFormat="1" ht="38.25" customHeight="1" x14ac:dyDescent="0.2">
      <c r="B25" s="20">
        <v>9</v>
      </c>
      <c r="C25" s="3" t="s">
        <v>311</v>
      </c>
      <c r="D25" s="3" t="s">
        <v>294</v>
      </c>
      <c r="E25" s="3" t="s">
        <v>312</v>
      </c>
      <c r="F25" s="43" t="s">
        <v>119</v>
      </c>
      <c r="G25" s="6" t="s">
        <v>223</v>
      </c>
      <c r="H25" s="2">
        <v>150000</v>
      </c>
      <c r="I25" s="4">
        <v>0</v>
      </c>
      <c r="J25" s="2">
        <v>150000</v>
      </c>
      <c r="K25" s="2">
        <v>4305</v>
      </c>
      <c r="L25" s="2">
        <v>23866.62</v>
      </c>
      <c r="M25" s="2">
        <v>4560</v>
      </c>
      <c r="N25" s="4">
        <v>25</v>
      </c>
      <c r="O25" s="2">
        <v>32756.62</v>
      </c>
      <c r="P25" s="1">
        <v>117243.38</v>
      </c>
    </row>
    <row r="26" spans="2:16" s="21" customFormat="1" ht="38.25" customHeight="1" x14ac:dyDescent="0.2">
      <c r="B26" s="20">
        <v>10</v>
      </c>
      <c r="C26" s="3" t="s">
        <v>313</v>
      </c>
      <c r="D26" s="3" t="s">
        <v>314</v>
      </c>
      <c r="E26" s="3" t="s">
        <v>100</v>
      </c>
      <c r="F26" s="43" t="s">
        <v>119</v>
      </c>
      <c r="G26" s="6" t="s">
        <v>223</v>
      </c>
      <c r="H26" s="2">
        <v>45000</v>
      </c>
      <c r="I26" s="2">
        <v>0</v>
      </c>
      <c r="J26" s="2">
        <v>45000</v>
      </c>
      <c r="K26" s="2">
        <v>1291.5</v>
      </c>
      <c r="L26" s="2">
        <v>1148.33</v>
      </c>
      <c r="M26" s="2">
        <v>1368</v>
      </c>
      <c r="N26" s="2">
        <v>25</v>
      </c>
      <c r="O26" s="2">
        <v>3832.83</v>
      </c>
      <c r="P26" s="1">
        <v>41167.17</v>
      </c>
    </row>
    <row r="27" spans="2:16" s="21" customFormat="1" ht="38.25" customHeight="1" x14ac:dyDescent="0.2">
      <c r="B27" s="20">
        <v>11</v>
      </c>
      <c r="C27" s="3" t="s">
        <v>315</v>
      </c>
      <c r="D27" s="3" t="s">
        <v>314</v>
      </c>
      <c r="E27" s="3" t="s">
        <v>8</v>
      </c>
      <c r="F27" s="43" t="s">
        <v>119</v>
      </c>
      <c r="G27" s="6" t="s">
        <v>223</v>
      </c>
      <c r="H27" s="2">
        <v>50000</v>
      </c>
      <c r="I27" s="2">
        <v>0</v>
      </c>
      <c r="J27" s="2">
        <v>50000</v>
      </c>
      <c r="K27" s="2">
        <v>1435</v>
      </c>
      <c r="L27" s="2">
        <v>1854</v>
      </c>
      <c r="M27" s="2">
        <v>1520</v>
      </c>
      <c r="N27" s="2">
        <v>25</v>
      </c>
      <c r="O27" s="2">
        <v>4834</v>
      </c>
      <c r="P27" s="1">
        <v>45166</v>
      </c>
    </row>
    <row r="28" spans="2:16" s="21" customFormat="1" ht="38.25" customHeight="1" x14ac:dyDescent="0.2">
      <c r="B28" s="20">
        <v>12</v>
      </c>
      <c r="C28" s="3" t="s">
        <v>316</v>
      </c>
      <c r="D28" s="3" t="s">
        <v>314</v>
      </c>
      <c r="E28" s="3" t="s">
        <v>317</v>
      </c>
      <c r="F28" s="43" t="s">
        <v>119</v>
      </c>
      <c r="G28" s="6" t="s">
        <v>223</v>
      </c>
      <c r="H28" s="2">
        <v>90000</v>
      </c>
      <c r="I28" s="2">
        <v>0</v>
      </c>
      <c r="J28" s="2">
        <v>90000</v>
      </c>
      <c r="K28" s="2">
        <v>2583</v>
      </c>
      <c r="L28" s="2">
        <v>9753.1200000000008</v>
      </c>
      <c r="M28" s="2">
        <v>2736</v>
      </c>
      <c r="N28" s="2">
        <v>25</v>
      </c>
      <c r="O28" s="2">
        <v>15097.12</v>
      </c>
      <c r="P28" s="1">
        <v>74902.880000000005</v>
      </c>
    </row>
    <row r="29" spans="2:16" s="21" customFormat="1" ht="38.25" customHeight="1" x14ac:dyDescent="0.2">
      <c r="B29" s="20">
        <v>13</v>
      </c>
      <c r="C29" s="3" t="s">
        <v>141</v>
      </c>
      <c r="D29" s="3" t="s">
        <v>318</v>
      </c>
      <c r="E29" s="3" t="s">
        <v>319</v>
      </c>
      <c r="F29" s="43" t="s">
        <v>119</v>
      </c>
      <c r="G29" s="44" t="s">
        <v>223</v>
      </c>
      <c r="H29" s="2">
        <v>110000</v>
      </c>
      <c r="I29" s="2">
        <v>0</v>
      </c>
      <c r="J29" s="2">
        <v>110000</v>
      </c>
      <c r="K29" s="2">
        <v>3157</v>
      </c>
      <c r="L29" s="2">
        <v>11366.55</v>
      </c>
      <c r="M29" s="2">
        <v>3344</v>
      </c>
      <c r="N29" s="2">
        <v>2825.24</v>
      </c>
      <c r="O29" s="2">
        <v>20692.79</v>
      </c>
      <c r="P29" s="1">
        <v>89307.21</v>
      </c>
    </row>
    <row r="30" spans="2:16" s="21" customFormat="1" ht="38.25" customHeight="1" x14ac:dyDescent="0.2">
      <c r="B30" s="20">
        <v>14</v>
      </c>
      <c r="C30" s="3" t="s">
        <v>320</v>
      </c>
      <c r="D30" s="3" t="s">
        <v>321</v>
      </c>
      <c r="E30" s="3" t="s">
        <v>322</v>
      </c>
      <c r="F30" s="43" t="s">
        <v>119</v>
      </c>
      <c r="G30" s="6" t="s">
        <v>223</v>
      </c>
      <c r="H30" s="2">
        <v>110000</v>
      </c>
      <c r="I30" s="2">
        <v>0</v>
      </c>
      <c r="J30" s="2">
        <v>110000</v>
      </c>
      <c r="K30" s="2">
        <v>3157</v>
      </c>
      <c r="L30" s="2">
        <v>14457.62</v>
      </c>
      <c r="M30" s="2">
        <v>3344</v>
      </c>
      <c r="N30" s="2">
        <v>25</v>
      </c>
      <c r="O30" s="2">
        <v>20983.62</v>
      </c>
      <c r="P30" s="1">
        <v>89016.38</v>
      </c>
    </row>
    <row r="31" spans="2:16" s="21" customFormat="1" ht="38.25" customHeight="1" x14ac:dyDescent="0.2">
      <c r="B31" s="20">
        <v>15</v>
      </c>
      <c r="C31" s="3" t="s">
        <v>323</v>
      </c>
      <c r="D31" s="3" t="s">
        <v>321</v>
      </c>
      <c r="E31" s="3" t="s">
        <v>8</v>
      </c>
      <c r="F31" s="43" t="s">
        <v>119</v>
      </c>
      <c r="G31" s="6" t="s">
        <v>223</v>
      </c>
      <c r="H31" s="2">
        <v>50000</v>
      </c>
      <c r="I31" s="2">
        <v>0</v>
      </c>
      <c r="J31" s="2">
        <v>50000</v>
      </c>
      <c r="K31" s="2">
        <v>1435</v>
      </c>
      <c r="L31" s="2">
        <v>0</v>
      </c>
      <c r="M31" s="2">
        <v>1520</v>
      </c>
      <c r="N31" s="2">
        <v>125</v>
      </c>
      <c r="O31" s="2">
        <v>3080</v>
      </c>
      <c r="P31" s="1">
        <v>46920</v>
      </c>
    </row>
    <row r="32" spans="2:16" s="21" customFormat="1" ht="38.25" customHeight="1" x14ac:dyDescent="0.2">
      <c r="B32" s="20">
        <v>16</v>
      </c>
      <c r="C32" s="3" t="s">
        <v>203</v>
      </c>
      <c r="D32" s="3" t="s">
        <v>295</v>
      </c>
      <c r="E32" s="3" t="s">
        <v>324</v>
      </c>
      <c r="F32" s="43" t="s">
        <v>119</v>
      </c>
      <c r="G32" s="6" t="s">
        <v>224</v>
      </c>
      <c r="H32" s="2">
        <v>36000</v>
      </c>
      <c r="I32" s="2">
        <v>0</v>
      </c>
      <c r="J32" s="2">
        <v>36000</v>
      </c>
      <c r="K32" s="2">
        <v>1033.2</v>
      </c>
      <c r="L32" s="2">
        <v>0</v>
      </c>
      <c r="M32" s="2">
        <v>1094.4000000000001</v>
      </c>
      <c r="N32" s="2">
        <v>125</v>
      </c>
      <c r="O32" s="2">
        <v>2252.6</v>
      </c>
      <c r="P32" s="1">
        <v>33747.4</v>
      </c>
    </row>
    <row r="33" spans="2:16" s="21" customFormat="1" ht="38.25" customHeight="1" x14ac:dyDescent="0.2">
      <c r="B33" s="20">
        <v>17</v>
      </c>
      <c r="C33" s="3" t="s">
        <v>155</v>
      </c>
      <c r="D33" s="3" t="s">
        <v>295</v>
      </c>
      <c r="E33" s="3" t="s">
        <v>325</v>
      </c>
      <c r="F33" s="43" t="s">
        <v>119</v>
      </c>
      <c r="G33" s="6" t="s">
        <v>223</v>
      </c>
      <c r="H33" s="2">
        <v>45000</v>
      </c>
      <c r="I33" s="2">
        <v>0</v>
      </c>
      <c r="J33" s="2">
        <v>45000</v>
      </c>
      <c r="K33" s="2">
        <v>1291.5</v>
      </c>
      <c r="L33" s="2">
        <v>0</v>
      </c>
      <c r="M33" s="2">
        <v>1368</v>
      </c>
      <c r="N33" s="2">
        <v>125</v>
      </c>
      <c r="O33" s="2">
        <v>2784.5</v>
      </c>
      <c r="P33" s="1">
        <v>42215.5</v>
      </c>
    </row>
    <row r="34" spans="2:16" s="21" customFormat="1" ht="38.25" customHeight="1" x14ac:dyDescent="0.2">
      <c r="B34" s="20">
        <v>18</v>
      </c>
      <c r="C34" s="3" t="s">
        <v>132</v>
      </c>
      <c r="D34" s="3" t="s">
        <v>295</v>
      </c>
      <c r="E34" s="3" t="s">
        <v>326</v>
      </c>
      <c r="F34" s="43" t="s">
        <v>119</v>
      </c>
      <c r="G34" s="6" t="s">
        <v>223</v>
      </c>
      <c r="H34" s="2">
        <v>150000</v>
      </c>
      <c r="I34" s="2">
        <v>0</v>
      </c>
      <c r="J34" s="2">
        <v>150000</v>
      </c>
      <c r="K34" s="2">
        <v>4305</v>
      </c>
      <c r="L34" s="2">
        <v>23866.62</v>
      </c>
      <c r="M34" s="2">
        <v>4560</v>
      </c>
      <c r="N34" s="2">
        <v>25</v>
      </c>
      <c r="O34" s="2">
        <v>32756.62</v>
      </c>
      <c r="P34" s="1">
        <v>117243.38</v>
      </c>
    </row>
    <row r="35" spans="2:16" s="21" customFormat="1" ht="38.25" customHeight="1" x14ac:dyDescent="0.2">
      <c r="B35" s="20">
        <v>19</v>
      </c>
      <c r="C35" s="3" t="s">
        <v>157</v>
      </c>
      <c r="D35" s="3" t="s">
        <v>295</v>
      </c>
      <c r="E35" s="3" t="s">
        <v>327</v>
      </c>
      <c r="F35" s="43" t="s">
        <v>119</v>
      </c>
      <c r="G35" s="6" t="s">
        <v>223</v>
      </c>
      <c r="H35" s="2">
        <v>46000</v>
      </c>
      <c r="I35" s="2">
        <v>0</v>
      </c>
      <c r="J35" s="2">
        <v>46000</v>
      </c>
      <c r="K35" s="2">
        <v>1320.2</v>
      </c>
      <c r="L35" s="2">
        <v>0</v>
      </c>
      <c r="M35" s="2">
        <v>1398.4</v>
      </c>
      <c r="N35" s="2">
        <v>25</v>
      </c>
      <c r="O35" s="2">
        <v>2743.6</v>
      </c>
      <c r="P35" s="1">
        <v>43256.4</v>
      </c>
    </row>
    <row r="36" spans="2:16" s="21" customFormat="1" ht="38.25" customHeight="1" x14ac:dyDescent="0.2">
      <c r="B36" s="20">
        <v>20</v>
      </c>
      <c r="C36" s="3" t="s">
        <v>170</v>
      </c>
      <c r="D36" s="3" t="s">
        <v>298</v>
      </c>
      <c r="E36" s="3" t="s">
        <v>328</v>
      </c>
      <c r="F36" s="43" t="s">
        <v>119</v>
      </c>
      <c r="G36" s="6" t="s">
        <v>224</v>
      </c>
      <c r="H36" s="2">
        <v>100000</v>
      </c>
      <c r="I36" s="2">
        <v>0</v>
      </c>
      <c r="J36" s="2">
        <v>100000</v>
      </c>
      <c r="K36" s="2">
        <v>2870</v>
      </c>
      <c r="L36" s="2">
        <v>12105.37</v>
      </c>
      <c r="M36" s="2">
        <v>3040</v>
      </c>
      <c r="N36" s="2">
        <v>125</v>
      </c>
      <c r="O36" s="2">
        <v>18140.37</v>
      </c>
      <c r="P36" s="1">
        <v>81859.63</v>
      </c>
    </row>
    <row r="37" spans="2:16" s="21" customFormat="1" ht="38.25" customHeight="1" x14ac:dyDescent="0.2">
      <c r="B37" s="20">
        <v>21</v>
      </c>
      <c r="C37" s="3" t="s">
        <v>112</v>
      </c>
      <c r="D37" s="3" t="s">
        <v>298</v>
      </c>
      <c r="E37" s="3" t="s">
        <v>329</v>
      </c>
      <c r="F37" s="43" t="s">
        <v>119</v>
      </c>
      <c r="G37" s="6" t="s">
        <v>223</v>
      </c>
      <c r="H37" s="2">
        <v>150000</v>
      </c>
      <c r="I37" s="2">
        <v>0</v>
      </c>
      <c r="J37" s="2">
        <v>150000</v>
      </c>
      <c r="K37" s="2">
        <v>4305</v>
      </c>
      <c r="L37" s="2">
        <v>23866.62</v>
      </c>
      <c r="M37" s="2">
        <v>4560</v>
      </c>
      <c r="N37" s="2">
        <v>25</v>
      </c>
      <c r="O37" s="2">
        <v>32756.62</v>
      </c>
      <c r="P37" s="1">
        <v>117243.38</v>
      </c>
    </row>
    <row r="38" spans="2:16" s="21" customFormat="1" ht="38.25" customHeight="1" x14ac:dyDescent="0.2">
      <c r="B38" s="20">
        <v>22</v>
      </c>
      <c r="C38" s="3" t="s">
        <v>130</v>
      </c>
      <c r="D38" s="3" t="s">
        <v>298</v>
      </c>
      <c r="E38" s="3" t="s">
        <v>330</v>
      </c>
      <c r="F38" s="43" t="s">
        <v>119</v>
      </c>
      <c r="G38" s="6" t="s">
        <v>224</v>
      </c>
      <c r="H38" s="2">
        <v>45000</v>
      </c>
      <c r="I38" s="2">
        <v>0</v>
      </c>
      <c r="J38" s="2">
        <v>45000</v>
      </c>
      <c r="K38" s="2">
        <v>1291.5</v>
      </c>
      <c r="L38" s="2">
        <v>0</v>
      </c>
      <c r="M38" s="2">
        <v>1368</v>
      </c>
      <c r="N38" s="2">
        <v>25</v>
      </c>
      <c r="O38" s="2">
        <v>2684.5</v>
      </c>
      <c r="P38" s="1">
        <v>42315.5</v>
      </c>
    </row>
    <row r="39" spans="2:16" s="21" customFormat="1" ht="38.25" customHeight="1" x14ac:dyDescent="0.2">
      <c r="B39" s="20">
        <v>23</v>
      </c>
      <c r="C39" s="3" t="s">
        <v>228</v>
      </c>
      <c r="D39" s="3" t="s">
        <v>298</v>
      </c>
      <c r="E39" s="3" t="s">
        <v>331</v>
      </c>
      <c r="F39" s="43" t="s">
        <v>119</v>
      </c>
      <c r="G39" s="6" t="s">
        <v>223</v>
      </c>
      <c r="H39" s="2">
        <v>100000</v>
      </c>
      <c r="I39" s="2">
        <v>0</v>
      </c>
      <c r="J39" s="2">
        <v>100000</v>
      </c>
      <c r="K39" s="2">
        <v>2870</v>
      </c>
      <c r="L39" s="2">
        <v>12105.37</v>
      </c>
      <c r="M39" s="2">
        <v>3040</v>
      </c>
      <c r="N39" s="2">
        <v>125</v>
      </c>
      <c r="O39" s="2">
        <v>18140.37</v>
      </c>
      <c r="P39" s="1">
        <v>81859.63</v>
      </c>
    </row>
    <row r="40" spans="2:16" s="21" customFormat="1" ht="38.25" customHeight="1" x14ac:dyDescent="0.2">
      <c r="B40" s="20">
        <v>24</v>
      </c>
      <c r="C40" s="3" t="s">
        <v>248</v>
      </c>
      <c r="D40" s="3" t="s">
        <v>298</v>
      </c>
      <c r="E40" s="3" t="s">
        <v>249</v>
      </c>
      <c r="F40" s="43" t="s">
        <v>119</v>
      </c>
      <c r="G40" s="6" t="s">
        <v>224</v>
      </c>
      <c r="H40" s="2">
        <v>45000</v>
      </c>
      <c r="I40" s="2">
        <v>0</v>
      </c>
      <c r="J40" s="2">
        <v>45000</v>
      </c>
      <c r="K40" s="2">
        <v>1291.5</v>
      </c>
      <c r="L40" s="2">
        <v>0</v>
      </c>
      <c r="M40" s="2">
        <v>1368</v>
      </c>
      <c r="N40" s="2">
        <v>2725.24</v>
      </c>
      <c r="O40" s="2">
        <v>5384.74</v>
      </c>
      <c r="P40" s="1">
        <v>39615.26</v>
      </c>
    </row>
    <row r="41" spans="2:16" s="21" customFormat="1" ht="38.25" customHeight="1" x14ac:dyDescent="0.2">
      <c r="B41" s="20">
        <v>25</v>
      </c>
      <c r="C41" s="3" t="s">
        <v>246</v>
      </c>
      <c r="D41" s="3" t="s">
        <v>298</v>
      </c>
      <c r="E41" s="3" t="s">
        <v>332</v>
      </c>
      <c r="F41" s="43" t="s">
        <v>119</v>
      </c>
      <c r="G41" s="6" t="s">
        <v>224</v>
      </c>
      <c r="H41" s="2">
        <v>80000</v>
      </c>
      <c r="I41" s="2">
        <v>0</v>
      </c>
      <c r="J41" s="2">
        <v>80000</v>
      </c>
      <c r="K41" s="2">
        <v>2296</v>
      </c>
      <c r="L41" s="2">
        <v>7063.34</v>
      </c>
      <c r="M41" s="2">
        <v>2432</v>
      </c>
      <c r="N41" s="2">
        <v>1375.12</v>
      </c>
      <c r="O41" s="2">
        <v>13166.46</v>
      </c>
      <c r="P41" s="1">
        <v>66833.539999999994</v>
      </c>
    </row>
    <row r="42" spans="2:16" s="21" customFormat="1" ht="38.25" customHeight="1" x14ac:dyDescent="0.2">
      <c r="B42" s="20">
        <v>26</v>
      </c>
      <c r="C42" s="3" t="s">
        <v>333</v>
      </c>
      <c r="D42" s="3" t="s">
        <v>298</v>
      </c>
      <c r="E42" s="3" t="s">
        <v>334</v>
      </c>
      <c r="F42" s="43" t="s">
        <v>119</v>
      </c>
      <c r="G42" s="6" t="s">
        <v>224</v>
      </c>
      <c r="H42" s="2">
        <v>70000</v>
      </c>
      <c r="I42" s="2">
        <v>0</v>
      </c>
      <c r="J42" s="2">
        <v>70000</v>
      </c>
      <c r="K42" s="2">
        <v>2009</v>
      </c>
      <c r="L42" s="2">
        <v>0</v>
      </c>
      <c r="M42" s="2">
        <v>2128</v>
      </c>
      <c r="N42" s="2">
        <v>125</v>
      </c>
      <c r="O42" s="2">
        <v>4262</v>
      </c>
      <c r="P42" s="1">
        <v>65738</v>
      </c>
    </row>
    <row r="43" spans="2:16" s="21" customFormat="1" ht="38.25" customHeight="1" x14ac:dyDescent="0.2">
      <c r="B43" s="20">
        <v>27</v>
      </c>
      <c r="C43" s="3" t="s">
        <v>335</v>
      </c>
      <c r="D43" s="45" t="s">
        <v>297</v>
      </c>
      <c r="E43" s="3" t="s">
        <v>163</v>
      </c>
      <c r="F43" s="43" t="s">
        <v>119</v>
      </c>
      <c r="G43" s="6" t="s">
        <v>224</v>
      </c>
      <c r="H43" s="2">
        <v>150000</v>
      </c>
      <c r="I43" s="2">
        <v>0</v>
      </c>
      <c r="J43" s="2">
        <v>150000</v>
      </c>
      <c r="K43" s="2">
        <v>4305</v>
      </c>
      <c r="L43" s="2">
        <v>23866.62</v>
      </c>
      <c r="M43" s="2">
        <v>4560</v>
      </c>
      <c r="N43" s="2">
        <v>25</v>
      </c>
      <c r="O43" s="2">
        <v>32756.62</v>
      </c>
      <c r="P43" s="1">
        <v>117243.38</v>
      </c>
    </row>
    <row r="44" spans="2:16" s="21" customFormat="1" ht="38.25" customHeight="1" x14ac:dyDescent="0.2">
      <c r="B44" s="20">
        <v>28</v>
      </c>
      <c r="C44" s="3" t="s">
        <v>336</v>
      </c>
      <c r="D44" s="45" t="s">
        <v>297</v>
      </c>
      <c r="E44" s="3" t="s">
        <v>337</v>
      </c>
      <c r="F44" s="43" t="s">
        <v>119</v>
      </c>
      <c r="G44" s="6" t="s">
        <v>224</v>
      </c>
      <c r="H44" s="2">
        <v>47000</v>
      </c>
      <c r="I44" s="4">
        <v>0</v>
      </c>
      <c r="J44" s="2">
        <v>47000</v>
      </c>
      <c r="K44" s="2">
        <v>1348.9</v>
      </c>
      <c r="L44" s="2">
        <v>0</v>
      </c>
      <c r="M44" s="2">
        <v>1428.8</v>
      </c>
      <c r="N44" s="2">
        <v>1375.12</v>
      </c>
      <c r="O44" s="2">
        <v>4152.82</v>
      </c>
      <c r="P44" s="1">
        <v>42847.18</v>
      </c>
    </row>
    <row r="45" spans="2:16" s="21" customFormat="1" ht="38.25" customHeight="1" x14ac:dyDescent="0.2">
      <c r="B45" s="20">
        <v>29</v>
      </c>
      <c r="C45" s="3" t="s">
        <v>338</v>
      </c>
      <c r="D45" s="45" t="s">
        <v>297</v>
      </c>
      <c r="E45" s="3" t="s">
        <v>339</v>
      </c>
      <c r="F45" s="43" t="s">
        <v>119</v>
      </c>
      <c r="G45" s="6" t="s">
        <v>223</v>
      </c>
      <c r="H45" s="2">
        <v>90000</v>
      </c>
      <c r="I45" s="4">
        <v>0</v>
      </c>
      <c r="J45" s="2">
        <v>90000</v>
      </c>
      <c r="K45" s="2">
        <v>2583</v>
      </c>
      <c r="L45" s="2">
        <v>9415.59</v>
      </c>
      <c r="M45" s="2">
        <v>2736</v>
      </c>
      <c r="N45" s="2">
        <v>1375.12</v>
      </c>
      <c r="O45" s="2">
        <v>16109.71</v>
      </c>
      <c r="P45" s="1">
        <v>73890.289999999994</v>
      </c>
    </row>
    <row r="46" spans="2:16" s="21" customFormat="1" ht="38.25" customHeight="1" x14ac:dyDescent="0.2">
      <c r="B46" s="20">
        <v>30</v>
      </c>
      <c r="C46" s="3" t="s">
        <v>115</v>
      </c>
      <c r="D46" s="3" t="s">
        <v>164</v>
      </c>
      <c r="E46" s="3" t="s">
        <v>340</v>
      </c>
      <c r="F46" s="43" t="s">
        <v>119</v>
      </c>
      <c r="G46" s="6" t="s">
        <v>223</v>
      </c>
      <c r="H46" s="2">
        <v>150000</v>
      </c>
      <c r="I46" s="2">
        <v>0</v>
      </c>
      <c r="J46" s="2">
        <v>150000</v>
      </c>
      <c r="K46" s="2">
        <v>4305</v>
      </c>
      <c r="L46" s="2">
        <v>21718.59</v>
      </c>
      <c r="M46" s="2">
        <v>4560</v>
      </c>
      <c r="N46" s="2">
        <v>5689</v>
      </c>
      <c r="O46" s="2">
        <v>36272.589999999997</v>
      </c>
      <c r="P46" s="1">
        <v>113727.41</v>
      </c>
    </row>
    <row r="47" spans="2:16" s="21" customFormat="1" ht="38.25" customHeight="1" x14ac:dyDescent="0.2">
      <c r="B47" s="20">
        <v>31</v>
      </c>
      <c r="C47" s="3" t="s">
        <v>208</v>
      </c>
      <c r="D47" s="3" t="s">
        <v>164</v>
      </c>
      <c r="E47" s="3" t="s">
        <v>341</v>
      </c>
      <c r="F47" s="43" t="s">
        <v>119</v>
      </c>
      <c r="G47" s="6" t="s">
        <v>223</v>
      </c>
      <c r="H47" s="2">
        <v>110000</v>
      </c>
      <c r="I47" s="2">
        <v>0</v>
      </c>
      <c r="J47" s="2">
        <v>110000</v>
      </c>
      <c r="K47" s="2">
        <v>3157</v>
      </c>
      <c r="L47" s="2">
        <v>14457.62</v>
      </c>
      <c r="M47" s="2">
        <v>3344</v>
      </c>
      <c r="N47" s="2">
        <v>125</v>
      </c>
      <c r="O47" s="2">
        <v>21083.62</v>
      </c>
      <c r="P47" s="1">
        <v>88916.38</v>
      </c>
    </row>
    <row r="48" spans="2:16" s="21" customFormat="1" ht="38.25" customHeight="1" x14ac:dyDescent="0.2">
      <c r="B48" s="20">
        <v>32</v>
      </c>
      <c r="C48" s="3" t="s">
        <v>231</v>
      </c>
      <c r="D48" s="3" t="s">
        <v>164</v>
      </c>
      <c r="E48" s="3" t="s">
        <v>230</v>
      </c>
      <c r="F48" s="43" t="s">
        <v>119</v>
      </c>
      <c r="G48" s="6" t="s">
        <v>223</v>
      </c>
      <c r="H48" s="2">
        <v>45000</v>
      </c>
      <c r="I48" s="2">
        <v>0</v>
      </c>
      <c r="J48" s="2">
        <v>45000</v>
      </c>
      <c r="K48" s="2">
        <v>1291.5</v>
      </c>
      <c r="L48" s="2">
        <v>0</v>
      </c>
      <c r="M48" s="2">
        <v>1368</v>
      </c>
      <c r="N48" s="2">
        <v>743</v>
      </c>
      <c r="O48" s="2">
        <v>3402.5</v>
      </c>
      <c r="P48" s="1">
        <v>41597.5</v>
      </c>
    </row>
    <row r="49" spans="2:16" s="21" customFormat="1" ht="38.25" customHeight="1" x14ac:dyDescent="0.2">
      <c r="B49" s="20">
        <v>33</v>
      </c>
      <c r="C49" s="3" t="s">
        <v>232</v>
      </c>
      <c r="D49" s="3" t="s">
        <v>164</v>
      </c>
      <c r="E49" s="3" t="s">
        <v>342</v>
      </c>
      <c r="F49" s="43" t="s">
        <v>119</v>
      </c>
      <c r="G49" s="6" t="s">
        <v>223</v>
      </c>
      <c r="H49" s="2">
        <v>45000</v>
      </c>
      <c r="I49" s="2">
        <v>0</v>
      </c>
      <c r="J49" s="2">
        <v>45000</v>
      </c>
      <c r="K49" s="2">
        <v>1291.5</v>
      </c>
      <c r="L49" s="2">
        <v>0</v>
      </c>
      <c r="M49" s="2">
        <v>1368</v>
      </c>
      <c r="N49" s="2">
        <v>25</v>
      </c>
      <c r="O49" s="2">
        <v>2684.5</v>
      </c>
      <c r="P49" s="1">
        <v>42315.5</v>
      </c>
    </row>
    <row r="50" spans="2:16" s="21" customFormat="1" ht="38.25" customHeight="1" x14ac:dyDescent="0.2">
      <c r="B50" s="20">
        <v>34</v>
      </c>
      <c r="C50" s="3" t="s">
        <v>207</v>
      </c>
      <c r="D50" s="3" t="s">
        <v>164</v>
      </c>
      <c r="E50" s="3" t="s">
        <v>230</v>
      </c>
      <c r="F50" s="43" t="s">
        <v>119</v>
      </c>
      <c r="G50" s="6" t="s">
        <v>224</v>
      </c>
      <c r="H50" s="2">
        <v>45000</v>
      </c>
      <c r="I50" s="2">
        <v>0</v>
      </c>
      <c r="J50" s="2">
        <v>45000</v>
      </c>
      <c r="K50" s="2">
        <v>1291.5</v>
      </c>
      <c r="L50" s="2">
        <v>0</v>
      </c>
      <c r="M50" s="2">
        <v>1368</v>
      </c>
      <c r="N50" s="2">
        <v>25</v>
      </c>
      <c r="O50" s="2">
        <v>2684.5</v>
      </c>
      <c r="P50" s="1">
        <v>42315.5</v>
      </c>
    </row>
    <row r="51" spans="2:16" s="21" customFormat="1" ht="38.25" customHeight="1" x14ac:dyDescent="0.2">
      <c r="B51" s="20">
        <v>35</v>
      </c>
      <c r="C51" s="3" t="s">
        <v>250</v>
      </c>
      <c r="D51" s="3" t="s">
        <v>164</v>
      </c>
      <c r="E51" s="3" t="s">
        <v>209</v>
      </c>
      <c r="F51" s="43" t="s">
        <v>119</v>
      </c>
      <c r="G51" s="6" t="s">
        <v>223</v>
      </c>
      <c r="H51" s="2">
        <v>45000</v>
      </c>
      <c r="I51" s="2">
        <v>0</v>
      </c>
      <c r="J51" s="2">
        <v>45000</v>
      </c>
      <c r="K51" s="2">
        <v>1291.5</v>
      </c>
      <c r="L51" s="2">
        <v>0</v>
      </c>
      <c r="M51" s="2">
        <v>1368</v>
      </c>
      <c r="N51" s="2">
        <v>125</v>
      </c>
      <c r="O51" s="2">
        <v>2784.5</v>
      </c>
      <c r="P51" s="1">
        <v>42215.5</v>
      </c>
    </row>
    <row r="52" spans="2:16" s="21" customFormat="1" ht="38.25" customHeight="1" x14ac:dyDescent="0.2">
      <c r="B52" s="20">
        <v>36</v>
      </c>
      <c r="C52" s="3" t="s">
        <v>267</v>
      </c>
      <c r="D52" s="3" t="s">
        <v>164</v>
      </c>
      <c r="E52" s="3" t="s">
        <v>343</v>
      </c>
      <c r="F52" s="43" t="s">
        <v>119</v>
      </c>
      <c r="G52" s="6" t="s">
        <v>224</v>
      </c>
      <c r="H52" s="2">
        <v>110000</v>
      </c>
      <c r="I52" s="2">
        <v>0</v>
      </c>
      <c r="J52" s="2">
        <v>110000</v>
      </c>
      <c r="K52" s="2">
        <v>3157</v>
      </c>
      <c r="L52" s="2">
        <v>0</v>
      </c>
      <c r="M52" s="2">
        <v>3344</v>
      </c>
      <c r="N52" s="2">
        <v>25</v>
      </c>
      <c r="O52" s="2">
        <v>6526</v>
      </c>
      <c r="P52" s="1">
        <v>103474</v>
      </c>
    </row>
    <row r="53" spans="2:16" s="21" customFormat="1" ht="38.25" customHeight="1" x14ac:dyDescent="0.2">
      <c r="B53" s="20">
        <v>37</v>
      </c>
      <c r="C53" s="3" t="s">
        <v>142</v>
      </c>
      <c r="D53" s="3" t="s">
        <v>344</v>
      </c>
      <c r="E53" s="3" t="s">
        <v>345</v>
      </c>
      <c r="F53" s="43" t="s">
        <v>119</v>
      </c>
      <c r="G53" s="6" t="s">
        <v>223</v>
      </c>
      <c r="H53" s="2">
        <v>70000</v>
      </c>
      <c r="I53" s="2">
        <v>0</v>
      </c>
      <c r="J53" s="2">
        <v>70000</v>
      </c>
      <c r="K53" s="2">
        <v>2009</v>
      </c>
      <c r="L53" s="2">
        <v>2489.63</v>
      </c>
      <c r="M53" s="2">
        <v>2128</v>
      </c>
      <c r="N53" s="2">
        <v>125</v>
      </c>
      <c r="O53" s="2">
        <v>6751.63</v>
      </c>
      <c r="P53" s="1">
        <v>63248.37</v>
      </c>
    </row>
    <row r="54" spans="2:16" s="21" customFormat="1" ht="38.25" customHeight="1" x14ac:dyDescent="0.2">
      <c r="B54" s="20">
        <v>38</v>
      </c>
      <c r="C54" s="3" t="s">
        <v>256</v>
      </c>
      <c r="D54" s="3" t="s">
        <v>344</v>
      </c>
      <c r="E54" s="3" t="s">
        <v>346</v>
      </c>
      <c r="F54" s="43" t="s">
        <v>119</v>
      </c>
      <c r="G54" s="6" t="s">
        <v>223</v>
      </c>
      <c r="H54" s="2">
        <v>45000</v>
      </c>
      <c r="I54" s="2">
        <v>0</v>
      </c>
      <c r="J54" s="2">
        <v>45000</v>
      </c>
      <c r="K54" s="2">
        <v>1291.5</v>
      </c>
      <c r="L54" s="2">
        <v>0</v>
      </c>
      <c r="M54" s="2">
        <v>1368</v>
      </c>
      <c r="N54" s="2">
        <v>25</v>
      </c>
      <c r="O54" s="2">
        <v>2684.5</v>
      </c>
      <c r="P54" s="1">
        <v>42315.5</v>
      </c>
    </row>
    <row r="55" spans="2:16" s="21" customFormat="1" ht="38.25" customHeight="1" x14ac:dyDescent="0.2">
      <c r="B55" s="20">
        <v>39</v>
      </c>
      <c r="C55" s="3" t="s">
        <v>283</v>
      </c>
      <c r="D55" s="3" t="s">
        <v>347</v>
      </c>
      <c r="E55" s="3" t="s">
        <v>348</v>
      </c>
      <c r="F55" s="43" t="s">
        <v>119</v>
      </c>
      <c r="G55" s="6" t="s">
        <v>223</v>
      </c>
      <c r="H55" s="2">
        <v>45000</v>
      </c>
      <c r="I55" s="2">
        <v>0</v>
      </c>
      <c r="J55" s="2">
        <v>45000</v>
      </c>
      <c r="K55" s="2">
        <v>1291.5</v>
      </c>
      <c r="L55" s="2">
        <v>1148.33</v>
      </c>
      <c r="M55" s="2">
        <v>1368</v>
      </c>
      <c r="N55" s="2">
        <v>25</v>
      </c>
      <c r="O55" s="2">
        <v>3832.83</v>
      </c>
      <c r="P55" s="1">
        <v>41167.17</v>
      </c>
    </row>
    <row r="56" spans="2:16" s="21" customFormat="1" ht="38.25" customHeight="1" x14ac:dyDescent="0.2">
      <c r="B56" s="20">
        <v>40</v>
      </c>
      <c r="C56" s="3" t="s">
        <v>285</v>
      </c>
      <c r="D56" s="3" t="s">
        <v>347</v>
      </c>
      <c r="E56" s="3" t="s">
        <v>348</v>
      </c>
      <c r="F56" s="43" t="s">
        <v>119</v>
      </c>
      <c r="G56" s="6" t="s">
        <v>224</v>
      </c>
      <c r="H56" s="2">
        <v>45000</v>
      </c>
      <c r="I56" s="2">
        <v>0</v>
      </c>
      <c r="J56" s="2">
        <v>45000</v>
      </c>
      <c r="K56" s="2">
        <v>1291.5</v>
      </c>
      <c r="L56" s="2">
        <v>1148.33</v>
      </c>
      <c r="M56" s="2">
        <v>1368</v>
      </c>
      <c r="N56" s="2">
        <v>25</v>
      </c>
      <c r="O56" s="2">
        <v>3832.83</v>
      </c>
      <c r="P56" s="1">
        <v>41167.17</v>
      </c>
    </row>
    <row r="57" spans="2:16" s="21" customFormat="1" ht="38.25" customHeight="1" x14ac:dyDescent="0.2">
      <c r="B57" s="20">
        <v>41</v>
      </c>
      <c r="C57" s="3" t="s">
        <v>349</v>
      </c>
      <c r="D57" s="3" t="s">
        <v>347</v>
      </c>
      <c r="E57" s="3" t="s">
        <v>348</v>
      </c>
      <c r="F57" s="43" t="s">
        <v>119</v>
      </c>
      <c r="G57" s="6" t="s">
        <v>224</v>
      </c>
      <c r="H57" s="2">
        <v>45000</v>
      </c>
      <c r="I57" s="2">
        <v>0</v>
      </c>
      <c r="J57" s="2">
        <v>45000</v>
      </c>
      <c r="K57" s="2">
        <v>1291.5</v>
      </c>
      <c r="L57" s="2">
        <v>1148.33</v>
      </c>
      <c r="M57" s="2">
        <v>1368</v>
      </c>
      <c r="N57" s="2">
        <v>25</v>
      </c>
      <c r="O57" s="2">
        <v>3832.83</v>
      </c>
      <c r="P57" s="1">
        <v>41167.17</v>
      </c>
    </row>
    <row r="58" spans="2:16" s="21" customFormat="1" ht="38.25" customHeight="1" x14ac:dyDescent="0.2">
      <c r="B58" s="20">
        <v>42</v>
      </c>
      <c r="C58" s="3" t="s">
        <v>123</v>
      </c>
      <c r="D58" s="3" t="s">
        <v>350</v>
      </c>
      <c r="E58" s="3" t="s">
        <v>351</v>
      </c>
      <c r="F58" s="43" t="s">
        <v>119</v>
      </c>
      <c r="G58" s="6" t="s">
        <v>223</v>
      </c>
      <c r="H58" s="2">
        <v>120000</v>
      </c>
      <c r="I58" s="2">
        <v>0</v>
      </c>
      <c r="J58" s="2">
        <v>120000</v>
      </c>
      <c r="K58" s="2">
        <v>3444</v>
      </c>
      <c r="L58" s="2">
        <v>16809.87</v>
      </c>
      <c r="M58" s="2">
        <v>3648</v>
      </c>
      <c r="N58" s="2">
        <v>125</v>
      </c>
      <c r="O58" s="2">
        <v>24026.87</v>
      </c>
      <c r="P58" s="1">
        <v>95973.13</v>
      </c>
    </row>
    <row r="59" spans="2:16" s="21" customFormat="1" ht="38.25" customHeight="1" x14ac:dyDescent="0.2">
      <c r="B59" s="20">
        <v>43</v>
      </c>
      <c r="C59" s="3" t="s">
        <v>122</v>
      </c>
      <c r="D59" s="3" t="s">
        <v>352</v>
      </c>
      <c r="E59" s="3" t="s">
        <v>353</v>
      </c>
      <c r="F59" s="43" t="s">
        <v>119</v>
      </c>
      <c r="G59" s="6" t="s">
        <v>223</v>
      </c>
      <c r="H59" s="2">
        <v>80000</v>
      </c>
      <c r="I59" s="2">
        <v>0</v>
      </c>
      <c r="J59" s="2">
        <v>80000</v>
      </c>
      <c r="K59" s="2">
        <v>2296</v>
      </c>
      <c r="L59" s="2">
        <v>3351.32</v>
      </c>
      <c r="M59" s="2">
        <v>2432</v>
      </c>
      <c r="N59" s="2">
        <v>125</v>
      </c>
      <c r="O59" s="2">
        <v>8204.32</v>
      </c>
      <c r="P59" s="1">
        <v>71795.679999999993</v>
      </c>
    </row>
    <row r="60" spans="2:16" s="21" customFormat="1" ht="38.25" customHeight="1" x14ac:dyDescent="0.2">
      <c r="B60" s="20">
        <v>44</v>
      </c>
      <c r="C60" s="3" t="s">
        <v>143</v>
      </c>
      <c r="D60" s="3" t="s">
        <v>352</v>
      </c>
      <c r="E60" s="3" t="s">
        <v>354</v>
      </c>
      <c r="F60" s="43" t="s">
        <v>119</v>
      </c>
      <c r="G60" s="6" t="s">
        <v>224</v>
      </c>
      <c r="H60" s="2">
        <v>50000</v>
      </c>
      <c r="I60" s="2">
        <v>0</v>
      </c>
      <c r="J60" s="2">
        <v>50000</v>
      </c>
      <c r="K60" s="2">
        <v>1435</v>
      </c>
      <c r="L60" s="2">
        <v>0</v>
      </c>
      <c r="M60" s="2">
        <v>1520</v>
      </c>
      <c r="N60" s="2">
        <v>25</v>
      </c>
      <c r="O60" s="2">
        <v>2980</v>
      </c>
      <c r="P60" s="1">
        <v>47020</v>
      </c>
    </row>
    <row r="61" spans="2:16" s="21" customFormat="1" ht="38.25" customHeight="1" x14ac:dyDescent="0.2">
      <c r="B61" s="20">
        <v>45</v>
      </c>
      <c r="C61" s="3" t="s">
        <v>355</v>
      </c>
      <c r="D61" s="3" t="s">
        <v>352</v>
      </c>
      <c r="E61" s="3" t="s">
        <v>356</v>
      </c>
      <c r="F61" s="43" t="s">
        <v>119</v>
      </c>
      <c r="G61" s="6" t="s">
        <v>223</v>
      </c>
      <c r="H61" s="2">
        <v>90000</v>
      </c>
      <c r="I61" s="2">
        <v>0</v>
      </c>
      <c r="J61" s="2">
        <v>90000</v>
      </c>
      <c r="K61" s="2">
        <v>2583</v>
      </c>
      <c r="L61" s="2">
        <v>7329.56</v>
      </c>
      <c r="M61" s="2">
        <v>2736</v>
      </c>
      <c r="N61" s="2">
        <v>125</v>
      </c>
      <c r="O61" s="2">
        <v>12773.56</v>
      </c>
      <c r="P61" s="1">
        <v>77226.44</v>
      </c>
    </row>
    <row r="62" spans="2:16" s="21" customFormat="1" ht="38.25" customHeight="1" x14ac:dyDescent="0.2">
      <c r="B62" s="20">
        <v>46</v>
      </c>
      <c r="C62" s="3" t="s">
        <v>204</v>
      </c>
      <c r="D62" s="3" t="s">
        <v>352</v>
      </c>
      <c r="E62" s="3" t="s">
        <v>354</v>
      </c>
      <c r="F62" s="43" t="s">
        <v>119</v>
      </c>
      <c r="G62" s="6" t="s">
        <v>223</v>
      </c>
      <c r="H62" s="2">
        <v>6666.67</v>
      </c>
      <c r="I62" s="4">
        <v>0</v>
      </c>
      <c r="J62" s="2">
        <v>6666.67</v>
      </c>
      <c r="K62" s="2">
        <v>191.33</v>
      </c>
      <c r="L62" s="2">
        <v>0</v>
      </c>
      <c r="M62" s="2">
        <v>202.67</v>
      </c>
      <c r="N62" s="2">
        <v>125</v>
      </c>
      <c r="O62" s="2">
        <v>519</v>
      </c>
      <c r="P62" s="1">
        <v>6147.67</v>
      </c>
    </row>
    <row r="63" spans="2:16" s="21" customFormat="1" ht="38.25" customHeight="1" x14ac:dyDescent="0.2">
      <c r="B63" s="20">
        <v>47</v>
      </c>
      <c r="C63" s="3" t="s">
        <v>205</v>
      </c>
      <c r="D63" s="3" t="s">
        <v>352</v>
      </c>
      <c r="E63" s="3" t="s">
        <v>354</v>
      </c>
      <c r="F63" s="43" t="s">
        <v>119</v>
      </c>
      <c r="G63" s="6" t="s">
        <v>224</v>
      </c>
      <c r="H63" s="2">
        <v>50000</v>
      </c>
      <c r="I63" s="4">
        <v>0</v>
      </c>
      <c r="J63" s="2">
        <v>50000</v>
      </c>
      <c r="K63" s="2">
        <v>1435</v>
      </c>
      <c r="L63" s="2">
        <v>0</v>
      </c>
      <c r="M63" s="2">
        <v>1520</v>
      </c>
      <c r="N63" s="2">
        <v>125</v>
      </c>
      <c r="O63" s="2">
        <v>3080</v>
      </c>
      <c r="P63" s="1">
        <v>46920</v>
      </c>
    </row>
    <row r="64" spans="2:16" s="21" customFormat="1" ht="38.25" customHeight="1" x14ac:dyDescent="0.2">
      <c r="B64" s="20">
        <v>48</v>
      </c>
      <c r="C64" s="3" t="s">
        <v>259</v>
      </c>
      <c r="D64" s="3" t="s">
        <v>352</v>
      </c>
      <c r="E64" s="3" t="s">
        <v>354</v>
      </c>
      <c r="F64" s="43" t="s">
        <v>119</v>
      </c>
      <c r="G64" s="6" t="s">
        <v>223</v>
      </c>
      <c r="H64" s="2">
        <v>50000</v>
      </c>
      <c r="I64" s="4">
        <v>0</v>
      </c>
      <c r="J64" s="2">
        <v>50000</v>
      </c>
      <c r="K64" s="2">
        <v>1435</v>
      </c>
      <c r="L64" s="2">
        <v>0</v>
      </c>
      <c r="M64" s="2">
        <v>1520</v>
      </c>
      <c r="N64" s="2">
        <v>125</v>
      </c>
      <c r="O64" s="2">
        <v>3080</v>
      </c>
      <c r="P64" s="1">
        <v>46920</v>
      </c>
    </row>
    <row r="65" spans="1:19" s="21" customFormat="1" ht="38.25" customHeight="1" x14ac:dyDescent="0.2">
      <c r="B65" s="20">
        <v>49</v>
      </c>
      <c r="C65" s="3" t="s">
        <v>260</v>
      </c>
      <c r="D65" s="3" t="s">
        <v>352</v>
      </c>
      <c r="E65" s="3" t="s">
        <v>354</v>
      </c>
      <c r="F65" s="43" t="s">
        <v>119</v>
      </c>
      <c r="G65" s="6" t="s">
        <v>223</v>
      </c>
      <c r="H65" s="2">
        <v>50000</v>
      </c>
      <c r="I65" s="4">
        <v>0</v>
      </c>
      <c r="J65" s="2">
        <v>50000</v>
      </c>
      <c r="K65" s="2">
        <v>1435</v>
      </c>
      <c r="L65" s="2">
        <v>0</v>
      </c>
      <c r="M65" s="2">
        <v>1520</v>
      </c>
      <c r="N65" s="2">
        <v>1475.12</v>
      </c>
      <c r="O65" s="2">
        <v>4430.12</v>
      </c>
      <c r="P65" s="1">
        <v>45569.88</v>
      </c>
    </row>
    <row r="66" spans="1:19" s="21" customFormat="1" ht="38.25" customHeight="1" x14ac:dyDescent="0.2">
      <c r="B66" s="20">
        <v>50</v>
      </c>
      <c r="C66" s="3" t="s">
        <v>145</v>
      </c>
      <c r="D66" s="3" t="s">
        <v>357</v>
      </c>
      <c r="E66" s="3" t="s">
        <v>358</v>
      </c>
      <c r="F66" s="43" t="s">
        <v>119</v>
      </c>
      <c r="G66" s="6" t="s">
        <v>223</v>
      </c>
      <c r="H66" s="2">
        <v>65000</v>
      </c>
      <c r="I66" s="4">
        <v>0</v>
      </c>
      <c r="J66" s="2">
        <v>65000</v>
      </c>
      <c r="K66" s="2">
        <v>1865.5</v>
      </c>
      <c r="L66" s="2">
        <v>0</v>
      </c>
      <c r="M66" s="2">
        <v>1976</v>
      </c>
      <c r="N66" s="2">
        <v>2125</v>
      </c>
      <c r="O66" s="2">
        <v>5966.5</v>
      </c>
      <c r="P66" s="1">
        <v>59033.5</v>
      </c>
    </row>
    <row r="67" spans="1:19" s="21" customFormat="1" ht="38.25" customHeight="1" x14ac:dyDescent="0.2">
      <c r="B67" s="20">
        <v>51</v>
      </c>
      <c r="C67" s="3" t="s">
        <v>144</v>
      </c>
      <c r="D67" s="3" t="s">
        <v>357</v>
      </c>
      <c r="E67" s="3" t="s">
        <v>358</v>
      </c>
      <c r="F67" s="43" t="s">
        <v>119</v>
      </c>
      <c r="G67" s="6" t="s">
        <v>223</v>
      </c>
      <c r="H67" s="2">
        <v>65000</v>
      </c>
      <c r="I67" s="4">
        <v>0</v>
      </c>
      <c r="J67" s="2">
        <v>65000</v>
      </c>
      <c r="K67" s="2">
        <v>1865.5</v>
      </c>
      <c r="L67" s="2">
        <v>0</v>
      </c>
      <c r="M67" s="2">
        <v>1976</v>
      </c>
      <c r="N67" s="2">
        <v>3125</v>
      </c>
      <c r="O67" s="2">
        <v>6966.5</v>
      </c>
      <c r="P67" s="1">
        <v>58033.5</v>
      </c>
    </row>
    <row r="68" spans="1:19" s="21" customFormat="1" ht="38.25" customHeight="1" x14ac:dyDescent="0.2">
      <c r="B68" s="20">
        <v>52</v>
      </c>
      <c r="C68" s="3" t="s">
        <v>134</v>
      </c>
      <c r="D68" s="3" t="s">
        <v>357</v>
      </c>
      <c r="E68" s="3" t="s">
        <v>359</v>
      </c>
      <c r="F68" s="43" t="s">
        <v>119</v>
      </c>
      <c r="G68" s="6" t="s">
        <v>223</v>
      </c>
      <c r="H68" s="2">
        <v>110000</v>
      </c>
      <c r="I68" s="4">
        <v>0</v>
      </c>
      <c r="J68" s="2">
        <v>110000</v>
      </c>
      <c r="K68" s="2">
        <v>3157</v>
      </c>
      <c r="L68" s="2">
        <v>14457.62</v>
      </c>
      <c r="M68" s="2">
        <v>3344</v>
      </c>
      <c r="N68" s="2">
        <v>5125</v>
      </c>
      <c r="O68" s="2">
        <v>26083.62</v>
      </c>
      <c r="P68" s="1">
        <v>83916.38</v>
      </c>
    </row>
    <row r="69" spans="1:19" s="21" customFormat="1" ht="38.25" customHeight="1" x14ac:dyDescent="0.2">
      <c r="B69" s="20">
        <v>53</v>
      </c>
      <c r="C69" s="3" t="s">
        <v>133</v>
      </c>
      <c r="D69" s="3" t="s">
        <v>357</v>
      </c>
      <c r="E69" s="3" t="s">
        <v>358</v>
      </c>
      <c r="F69" s="43" t="s">
        <v>119</v>
      </c>
      <c r="G69" s="6" t="s">
        <v>224</v>
      </c>
      <c r="H69" s="2">
        <v>65000</v>
      </c>
      <c r="I69" s="4">
        <v>0</v>
      </c>
      <c r="J69" s="2">
        <v>65000</v>
      </c>
      <c r="K69" s="2">
        <v>1865.5</v>
      </c>
      <c r="L69" s="2">
        <v>0</v>
      </c>
      <c r="M69" s="2">
        <v>1976</v>
      </c>
      <c r="N69" s="2">
        <v>125</v>
      </c>
      <c r="O69" s="2">
        <v>3966.5</v>
      </c>
      <c r="P69" s="1">
        <v>61033.5</v>
      </c>
    </row>
    <row r="70" spans="1:19" s="21" customFormat="1" ht="38.25" customHeight="1" x14ac:dyDescent="0.2">
      <c r="B70" s="20">
        <v>54</v>
      </c>
      <c r="C70" s="3" t="s">
        <v>360</v>
      </c>
      <c r="D70" s="3" t="s">
        <v>357</v>
      </c>
      <c r="E70" s="3" t="s">
        <v>361</v>
      </c>
      <c r="F70" s="43" t="s">
        <v>119</v>
      </c>
      <c r="G70" s="6" t="s">
        <v>223</v>
      </c>
      <c r="H70" s="2">
        <v>65000</v>
      </c>
      <c r="I70" s="4">
        <v>0</v>
      </c>
      <c r="J70" s="2">
        <v>65000</v>
      </c>
      <c r="K70" s="2">
        <v>1865.5</v>
      </c>
      <c r="L70" s="2">
        <v>4427.58</v>
      </c>
      <c r="M70" s="2">
        <v>1976</v>
      </c>
      <c r="N70" s="2">
        <v>125</v>
      </c>
      <c r="O70" s="2">
        <v>8394.08</v>
      </c>
      <c r="P70" s="1">
        <v>56605.919999999998</v>
      </c>
    </row>
    <row r="71" spans="1:19" s="21" customFormat="1" ht="38.25" customHeight="1" x14ac:dyDescent="0.2">
      <c r="B71" s="20">
        <v>55</v>
      </c>
      <c r="C71" s="3" t="s">
        <v>252</v>
      </c>
      <c r="D71" s="3" t="s">
        <v>357</v>
      </c>
      <c r="E71" s="3" t="s">
        <v>358</v>
      </c>
      <c r="F71" s="43" t="s">
        <v>119</v>
      </c>
      <c r="G71" s="6" t="s">
        <v>223</v>
      </c>
      <c r="H71" s="2">
        <v>65000</v>
      </c>
      <c r="I71" s="4">
        <v>0</v>
      </c>
      <c r="J71" s="2">
        <v>65000</v>
      </c>
      <c r="K71" s="2">
        <v>1865.5</v>
      </c>
      <c r="L71" s="2">
        <v>0</v>
      </c>
      <c r="M71" s="2">
        <v>1976</v>
      </c>
      <c r="N71" s="2">
        <v>125</v>
      </c>
      <c r="O71" s="2">
        <v>3966.5</v>
      </c>
      <c r="P71" s="1">
        <v>61033.5</v>
      </c>
    </row>
    <row r="72" spans="1:19" s="21" customFormat="1" ht="38.25" customHeight="1" thickBot="1" x14ac:dyDescent="0.25">
      <c r="B72" s="46">
        <v>56</v>
      </c>
      <c r="C72" s="75" t="s">
        <v>253</v>
      </c>
      <c r="D72" s="75" t="s">
        <v>357</v>
      </c>
      <c r="E72" s="75" t="s">
        <v>358</v>
      </c>
      <c r="F72" s="76" t="s">
        <v>119</v>
      </c>
      <c r="G72" s="77" t="s">
        <v>224</v>
      </c>
      <c r="H72" s="78">
        <v>65000</v>
      </c>
      <c r="I72" s="79">
        <v>0</v>
      </c>
      <c r="J72" s="78">
        <v>65000</v>
      </c>
      <c r="K72" s="78">
        <v>1865.5</v>
      </c>
      <c r="L72" s="78">
        <v>0</v>
      </c>
      <c r="M72" s="78">
        <v>1976</v>
      </c>
      <c r="N72" s="78">
        <v>125</v>
      </c>
      <c r="O72" s="78">
        <v>3966.5</v>
      </c>
      <c r="P72" s="80">
        <v>61033.5</v>
      </c>
    </row>
    <row r="73" spans="1:19" ht="25.5" customHeight="1" thickBot="1" x14ac:dyDescent="0.25">
      <c r="B73" s="137" t="s">
        <v>65</v>
      </c>
      <c r="C73" s="138"/>
      <c r="D73" s="138"/>
      <c r="E73" s="138"/>
      <c r="F73" s="138"/>
      <c r="G73" s="138"/>
      <c r="H73" s="26">
        <f>SUM(H17:H72)</f>
        <v>4340666.67</v>
      </c>
      <c r="I73" s="26">
        <f t="shared" ref="I73:P73" si="0">SUM(I17:I72)</f>
        <v>0</v>
      </c>
      <c r="J73" s="26">
        <f t="shared" si="0"/>
        <v>4340666.67</v>
      </c>
      <c r="K73" s="26">
        <f t="shared" si="0"/>
        <v>124577.12999999999</v>
      </c>
      <c r="L73" s="26">
        <f t="shared" si="0"/>
        <v>350572.31</v>
      </c>
      <c r="M73" s="26">
        <f t="shared" si="0"/>
        <v>131956.27000000002</v>
      </c>
      <c r="N73" s="26">
        <f t="shared" si="0"/>
        <v>33883.199999999997</v>
      </c>
      <c r="O73" s="26">
        <f t="shared" si="0"/>
        <v>640988.91</v>
      </c>
      <c r="P73" s="26">
        <f t="shared" si="0"/>
        <v>3699677.7599999988</v>
      </c>
      <c r="Q73" s="21"/>
      <c r="R73" s="21"/>
      <c r="S73" s="21"/>
    </row>
    <row r="74" spans="1:19" x14ac:dyDescent="0.2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</row>
    <row r="75" spans="1:19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</row>
    <row r="76" spans="1:19" ht="14.25" x14ac:dyDescent="0.2">
      <c r="A76" s="21"/>
      <c r="B76" s="21"/>
      <c r="C76" s="21"/>
      <c r="D76" s="32" t="s">
        <v>270</v>
      </c>
      <c r="E76" s="33"/>
      <c r="F76" s="32"/>
      <c r="G76" s="129" t="s">
        <v>272</v>
      </c>
      <c r="H76" s="129"/>
      <c r="I76" s="33"/>
      <c r="J76" s="34"/>
      <c r="K76" s="33"/>
      <c r="L76" s="129" t="s">
        <v>272</v>
      </c>
      <c r="M76" s="129"/>
      <c r="N76" s="21"/>
      <c r="O76" s="21"/>
      <c r="P76" s="21"/>
      <c r="Q76" s="21"/>
      <c r="R76" s="21"/>
      <c r="S76" s="21"/>
    </row>
    <row r="77" spans="1:19" ht="14.25" x14ac:dyDescent="0.2">
      <c r="A77" s="21"/>
      <c r="B77" s="21"/>
      <c r="C77" s="21"/>
      <c r="D77" s="32"/>
      <c r="E77" s="33"/>
      <c r="F77" s="32"/>
      <c r="G77" s="33"/>
      <c r="H77" s="32"/>
      <c r="I77" s="33"/>
      <c r="J77" s="33"/>
      <c r="K77" s="33"/>
      <c r="L77" s="33"/>
      <c r="M77" s="129"/>
      <c r="N77" s="129"/>
      <c r="O77" s="33"/>
      <c r="P77" s="21"/>
      <c r="Q77" s="21"/>
      <c r="R77" s="21"/>
      <c r="S77" s="21"/>
    </row>
    <row r="78" spans="1:19" ht="14.25" x14ac:dyDescent="0.2">
      <c r="A78" s="21"/>
      <c r="B78" s="21"/>
      <c r="C78" s="21"/>
      <c r="D78" s="35"/>
      <c r="E78" s="33"/>
      <c r="F78" s="36"/>
      <c r="G78" s="35"/>
      <c r="H78" s="37"/>
      <c r="I78" s="35"/>
      <c r="J78" s="34"/>
      <c r="K78" s="35"/>
      <c r="L78" s="35"/>
      <c r="M78" s="35"/>
      <c r="N78" s="35"/>
      <c r="O78" s="33"/>
      <c r="P78" s="21"/>
      <c r="Q78" s="21"/>
      <c r="R78" s="21"/>
      <c r="S78" s="21"/>
    </row>
    <row r="79" spans="1:19" ht="14.25" x14ac:dyDescent="0.2">
      <c r="A79" s="21"/>
      <c r="B79" s="21"/>
      <c r="C79" s="21"/>
      <c r="D79" s="28" t="s">
        <v>271</v>
      </c>
      <c r="E79" s="33"/>
      <c r="F79" s="140" t="s">
        <v>274</v>
      </c>
      <c r="G79" s="140"/>
      <c r="H79" s="140"/>
      <c r="I79" s="140"/>
      <c r="J79" s="33"/>
      <c r="K79" s="140" t="s">
        <v>273</v>
      </c>
      <c r="L79" s="140"/>
      <c r="M79" s="140"/>
      <c r="N79" s="140"/>
      <c r="O79" s="33"/>
      <c r="P79" s="21"/>
      <c r="Q79" s="21"/>
      <c r="R79" s="21"/>
      <c r="S79" s="21"/>
    </row>
    <row r="80" spans="1:19" ht="14.25" x14ac:dyDescent="0.2">
      <c r="A80" s="21"/>
      <c r="B80" s="21"/>
      <c r="C80" s="21"/>
      <c r="D80" s="21"/>
      <c r="E80" s="33"/>
      <c r="F80" s="32"/>
      <c r="G80" s="33"/>
      <c r="H80" s="21"/>
      <c r="I80" s="33"/>
      <c r="J80" s="33"/>
      <c r="K80" s="33"/>
      <c r="L80" s="33"/>
      <c r="M80" s="33"/>
      <c r="N80" s="33"/>
      <c r="O80" s="33"/>
      <c r="P80" s="21"/>
      <c r="Q80" s="21"/>
      <c r="R80" s="21"/>
      <c r="S80" s="21"/>
    </row>
    <row r="81" spans="1:19" ht="14.25" x14ac:dyDescent="0.2">
      <c r="A81" s="21"/>
      <c r="B81" s="21"/>
      <c r="C81" s="21"/>
      <c r="D81" s="21"/>
      <c r="E81" s="33"/>
      <c r="F81" s="32"/>
      <c r="G81" s="33"/>
      <c r="H81" s="34"/>
      <c r="I81" s="33"/>
      <c r="J81" s="33"/>
      <c r="K81" s="33"/>
      <c r="L81" s="33"/>
      <c r="M81" s="33"/>
      <c r="N81" s="33"/>
      <c r="O81" s="33"/>
      <c r="P81" s="21"/>
      <c r="Q81" s="21"/>
      <c r="R81" s="21"/>
      <c r="S81" s="21"/>
    </row>
    <row r="82" spans="1:19" ht="14.25" x14ac:dyDescent="0.2">
      <c r="A82" s="21"/>
      <c r="B82" s="21"/>
      <c r="C82" s="21"/>
      <c r="D82" s="32"/>
      <c r="E82" s="33"/>
      <c r="F82" s="32"/>
      <c r="G82" s="33"/>
      <c r="H82" s="32"/>
      <c r="I82" s="33"/>
      <c r="J82" s="33"/>
      <c r="K82" s="33"/>
      <c r="L82" s="33"/>
      <c r="M82" s="129"/>
      <c r="N82" s="129"/>
      <c r="O82" s="33"/>
      <c r="P82" s="21"/>
      <c r="Q82" s="21"/>
      <c r="R82" s="21"/>
      <c r="S82" s="21"/>
    </row>
    <row r="83" spans="1:19" ht="14.25" x14ac:dyDescent="0.2">
      <c r="A83" s="21"/>
      <c r="B83" s="21"/>
      <c r="C83" s="21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21"/>
      <c r="Q83" s="21"/>
      <c r="R83" s="21"/>
      <c r="S83" s="21"/>
    </row>
    <row r="84" spans="1:19" ht="14.25" x14ac:dyDescent="0.2"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</row>
  </sheetData>
  <autoFilter ref="B16:P73" xr:uid="{28748672-D14E-4DC7-BA43-8E5E1CA509EB}"/>
  <mergeCells count="12">
    <mergeCell ref="M77:N77"/>
    <mergeCell ref="F79:I79"/>
    <mergeCell ref="K79:N79"/>
    <mergeCell ref="M82:N82"/>
    <mergeCell ref="B15:R15"/>
    <mergeCell ref="B9:P9"/>
    <mergeCell ref="B10:P10"/>
    <mergeCell ref="B11:P11"/>
    <mergeCell ref="B73:G73"/>
    <mergeCell ref="G76:H76"/>
    <mergeCell ref="L76:M76"/>
    <mergeCell ref="E13:I13"/>
  </mergeCells>
  <pageMargins left="0.23622047244094491" right="0.23622047244094491" top="0.74803149606299213" bottom="0.74803149606299213" header="0.31496062992125984" footer="0.31496062992125984"/>
  <pageSetup paperSize="5" scale="53" fitToHeight="0" orientation="landscape" r:id="rId1"/>
  <headerFooter>
    <oddFooter>&amp;CPágina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0FCB0-50DE-485A-95F9-6547B5798091}">
  <sheetPr>
    <pageSetUpPr fitToPage="1"/>
  </sheetPr>
  <dimension ref="A12:P29"/>
  <sheetViews>
    <sheetView view="pageBreakPreview" zoomScale="85" zoomScaleNormal="70" zoomScaleSheetLayoutView="85" workbookViewId="0">
      <selection activeCell="D10" sqref="D10"/>
    </sheetView>
  </sheetViews>
  <sheetFormatPr baseColWidth="10" defaultColWidth="11.5703125" defaultRowHeight="12.75" x14ac:dyDescent="0.2"/>
  <cols>
    <col min="1" max="1" width="2.140625" style="21" customWidth="1"/>
    <col min="2" max="2" width="6.5703125" style="21" customWidth="1"/>
    <col min="3" max="3" width="21.5703125" style="21" customWidth="1"/>
    <col min="4" max="4" width="22.7109375" style="21" customWidth="1"/>
    <col min="5" max="5" width="23.7109375" style="21" customWidth="1"/>
    <col min="6" max="6" width="19.7109375" style="21" bestFit="1" customWidth="1"/>
    <col min="7" max="7" width="15.28515625" style="21" bestFit="1" customWidth="1"/>
    <col min="8" max="8" width="19" style="21" customWidth="1"/>
    <col min="9" max="9" width="11.5703125" style="21"/>
    <col min="10" max="10" width="19.140625" style="21" customWidth="1"/>
    <col min="11" max="12" width="12.140625" style="21" customWidth="1"/>
    <col min="13" max="13" width="14" style="21" bestFit="1" customWidth="1"/>
    <col min="14" max="14" width="13.85546875" style="21" customWidth="1"/>
    <col min="15" max="15" width="15.5703125" style="21" customWidth="1"/>
    <col min="16" max="16" width="16.7109375" style="21" customWidth="1"/>
    <col min="17" max="16384" width="11.5703125" style="21"/>
  </cols>
  <sheetData>
    <row r="12" spans="1:16" x14ac:dyDescent="0.2">
      <c r="B12" s="130" t="s">
        <v>371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</row>
    <row r="13" spans="1:16" x14ac:dyDescent="0.2"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</row>
    <row r="14" spans="1:16" ht="9" customHeight="1" x14ac:dyDescent="0.2">
      <c r="B14" s="28"/>
      <c r="C14" s="41"/>
      <c r="D14" s="41"/>
      <c r="E14" s="41"/>
      <c r="F14" s="41"/>
      <c r="G14" s="41"/>
      <c r="H14" s="41"/>
      <c r="J14" s="41"/>
      <c r="L14" s="41"/>
      <c r="M14" s="41"/>
    </row>
    <row r="15" spans="1:16" ht="13.15" customHeight="1" x14ac:dyDescent="0.2">
      <c r="A15" s="29"/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</row>
    <row r="16" spans="1:16" x14ac:dyDescent="0.2">
      <c r="A16" s="29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1:16" x14ac:dyDescent="0.2">
      <c r="A17" s="29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</row>
    <row r="18" spans="1:16" ht="10.5" customHeight="1" thickBot="1" x14ac:dyDescent="0.25"/>
    <row r="19" spans="1:16" ht="27.75" customHeight="1" x14ac:dyDescent="0.25">
      <c r="B19" s="7" t="s">
        <v>50</v>
      </c>
      <c r="C19" s="8" t="s">
        <v>44</v>
      </c>
      <c r="D19" s="8" t="s">
        <v>166</v>
      </c>
      <c r="E19" s="8" t="s">
        <v>45</v>
      </c>
      <c r="F19" s="8" t="s">
        <v>46</v>
      </c>
      <c r="G19" s="5" t="s">
        <v>222</v>
      </c>
      <c r="H19" s="9" t="s">
        <v>79</v>
      </c>
      <c r="I19" s="9" t="s">
        <v>0</v>
      </c>
      <c r="J19" s="9" t="s">
        <v>1</v>
      </c>
      <c r="K19" s="9" t="s">
        <v>2</v>
      </c>
      <c r="L19" s="9" t="s">
        <v>3</v>
      </c>
      <c r="M19" s="9" t="s">
        <v>4</v>
      </c>
      <c r="N19" s="9" t="s">
        <v>5</v>
      </c>
      <c r="O19" s="9" t="s">
        <v>6</v>
      </c>
      <c r="P19" s="10" t="s">
        <v>64</v>
      </c>
    </row>
    <row r="20" spans="1:16" ht="38.25" customHeight="1" thickBot="1" x14ac:dyDescent="0.25">
      <c r="B20" s="20">
        <v>1</v>
      </c>
      <c r="C20" s="3" t="s">
        <v>128</v>
      </c>
      <c r="D20" s="3" t="s">
        <v>178</v>
      </c>
      <c r="E20" s="3" t="s">
        <v>161</v>
      </c>
      <c r="F20" s="6" t="s">
        <v>119</v>
      </c>
      <c r="G20" s="6" t="s">
        <v>223</v>
      </c>
      <c r="H20" s="2">
        <v>150000</v>
      </c>
      <c r="I20" s="2">
        <v>0</v>
      </c>
      <c r="J20" s="2">
        <v>150000</v>
      </c>
      <c r="K20" s="2">
        <f t="shared" ref="K20" si="0">H20*0.0287</f>
        <v>4305</v>
      </c>
      <c r="L20" s="2">
        <v>23866.62</v>
      </c>
      <c r="M20" s="2">
        <v>4560</v>
      </c>
      <c r="N20" s="22">
        <v>1516</v>
      </c>
      <c r="O20" s="2">
        <f t="shared" ref="O20" si="1">K20+L20+M20+N20</f>
        <v>34247.619999999995</v>
      </c>
      <c r="P20" s="1">
        <f t="shared" ref="P20" si="2">H20-O20</f>
        <v>115752.38</v>
      </c>
    </row>
    <row r="21" spans="1:16" ht="25.5" customHeight="1" thickBot="1" x14ac:dyDescent="0.25">
      <c r="B21" s="144" t="s">
        <v>65</v>
      </c>
      <c r="C21" s="145"/>
      <c r="D21" s="145"/>
      <c r="E21" s="145"/>
      <c r="F21" s="145"/>
      <c r="G21" s="145"/>
      <c r="H21" s="12">
        <f t="shared" ref="H21:P21" si="3">SUM(H20:H20)</f>
        <v>150000</v>
      </c>
      <c r="I21" s="12">
        <f t="shared" si="3"/>
        <v>0</v>
      </c>
      <c r="J21" s="12">
        <f t="shared" si="3"/>
        <v>150000</v>
      </c>
      <c r="K21" s="12">
        <f t="shared" si="3"/>
        <v>4305</v>
      </c>
      <c r="L21" s="12">
        <f t="shared" si="3"/>
        <v>23866.62</v>
      </c>
      <c r="M21" s="12">
        <f t="shared" si="3"/>
        <v>4560</v>
      </c>
      <c r="N21" s="12">
        <f t="shared" si="3"/>
        <v>1516</v>
      </c>
      <c r="O21" s="12">
        <f t="shared" si="3"/>
        <v>34247.619999999995</v>
      </c>
      <c r="P21" s="12">
        <f t="shared" si="3"/>
        <v>115752.38</v>
      </c>
    </row>
    <row r="23" spans="1:16" ht="14.25" x14ac:dyDescent="0.2">
      <c r="D23" s="32"/>
      <c r="H23" s="32"/>
      <c r="M23" s="129"/>
      <c r="N23" s="129"/>
    </row>
    <row r="25" spans="1:16" ht="14.25" x14ac:dyDescent="0.2">
      <c r="D25" s="32" t="s">
        <v>270</v>
      </c>
      <c r="E25" s="33"/>
      <c r="F25" s="32"/>
      <c r="G25" s="33"/>
      <c r="H25" s="129" t="s">
        <v>272</v>
      </c>
      <c r="I25" s="129"/>
      <c r="J25" s="33"/>
      <c r="K25" s="33"/>
      <c r="L25" s="129" t="s">
        <v>272</v>
      </c>
      <c r="M25" s="129"/>
      <c r="N25" s="129"/>
    </row>
    <row r="26" spans="1:16" ht="14.25" x14ac:dyDescent="0.2">
      <c r="D26" s="28"/>
      <c r="E26" s="33"/>
      <c r="F26" s="32"/>
      <c r="G26" s="33"/>
      <c r="H26" s="28"/>
      <c r="I26" s="28"/>
      <c r="J26" s="33"/>
      <c r="K26" s="33"/>
      <c r="L26" s="33"/>
      <c r="M26" s="28"/>
      <c r="N26" s="28"/>
    </row>
    <row r="27" spans="1:16" ht="14.25" x14ac:dyDescent="0.2">
      <c r="D27" s="35"/>
      <c r="E27" s="33"/>
      <c r="F27" s="32"/>
      <c r="G27" s="33"/>
      <c r="H27" s="36"/>
      <c r="I27" s="37"/>
      <c r="J27" s="33"/>
      <c r="K27" s="33"/>
      <c r="L27" s="35"/>
      <c r="M27" s="35"/>
      <c r="N27" s="35"/>
    </row>
    <row r="28" spans="1:16" ht="14.25" x14ac:dyDescent="0.2">
      <c r="D28" s="32" t="s">
        <v>271</v>
      </c>
      <c r="E28" s="33"/>
      <c r="F28" s="32"/>
      <c r="G28" s="33"/>
      <c r="H28" s="129" t="s">
        <v>274</v>
      </c>
      <c r="I28" s="129"/>
      <c r="J28" s="33"/>
      <c r="K28" s="33"/>
      <c r="L28" s="129" t="s">
        <v>273</v>
      </c>
      <c r="M28" s="129"/>
      <c r="N28" s="129"/>
    </row>
    <row r="29" spans="1:16" ht="14.25" x14ac:dyDescent="0.2">
      <c r="E29" s="33"/>
      <c r="F29" s="32"/>
      <c r="G29" s="33"/>
      <c r="I29" s="33"/>
      <c r="J29" s="33"/>
      <c r="K29" s="33"/>
      <c r="L29" s="33"/>
    </row>
  </sheetData>
  <mergeCells count="9">
    <mergeCell ref="H28:I28"/>
    <mergeCell ref="L28:N28"/>
    <mergeCell ref="M23:N23"/>
    <mergeCell ref="B12:P12"/>
    <mergeCell ref="B13:P13"/>
    <mergeCell ref="B15:P15"/>
    <mergeCell ref="B21:G21"/>
    <mergeCell ref="H25:I25"/>
    <mergeCell ref="L25:N25"/>
  </mergeCells>
  <pageMargins left="0.23622047244094491" right="0.23622047244094491" top="0.74803149606299213" bottom="0.74803149606299213" header="0.31496062992125984" footer="0.31496062992125984"/>
  <pageSetup paperSize="5" scale="71" fitToHeight="0" orientation="landscape" r:id="rId1"/>
  <headerFooter>
    <oddFooter>&amp;CPágina 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FF324-5C4C-4E24-A17B-B283890B3EAE}">
  <sheetPr>
    <pageSetUpPr fitToPage="1"/>
  </sheetPr>
  <dimension ref="A1:P37"/>
  <sheetViews>
    <sheetView topLeftCell="J12" workbookViewId="0">
      <selection activeCell="Q12" sqref="Q1:Q1048576"/>
    </sheetView>
  </sheetViews>
  <sheetFormatPr baseColWidth="10" defaultColWidth="11.5703125" defaultRowHeight="12.75" x14ac:dyDescent="0.2"/>
  <cols>
    <col min="1" max="1" width="1.5703125" customWidth="1"/>
    <col min="2" max="2" width="4.85546875" bestFit="1" customWidth="1"/>
    <col min="3" max="3" width="23.85546875" customWidth="1"/>
    <col min="4" max="4" width="28.85546875" bestFit="1" customWidth="1"/>
    <col min="5" max="5" width="34.7109375" bestFit="1" customWidth="1"/>
    <col min="6" max="6" width="23.5703125" bestFit="1" customWidth="1"/>
    <col min="7" max="7" width="14.5703125" style="111" customWidth="1"/>
    <col min="8" max="8" width="13.42578125" bestFit="1" customWidth="1"/>
    <col min="9" max="9" width="9.85546875" bestFit="1" customWidth="1"/>
    <col min="10" max="10" width="13.42578125" bestFit="1" customWidth="1"/>
    <col min="11" max="11" width="9.28515625" bestFit="1" customWidth="1"/>
    <col min="12" max="12" width="12.28515625" bestFit="1" customWidth="1"/>
    <col min="13" max="13" width="10.42578125" customWidth="1"/>
    <col min="14" max="14" width="11.28515625" bestFit="1" customWidth="1"/>
    <col min="15" max="15" width="15" customWidth="1"/>
    <col min="16" max="16" width="14.85546875" customWidth="1"/>
  </cols>
  <sheetData>
    <row r="1" spans="1:16" x14ac:dyDescent="0.2">
      <c r="A1" s="21"/>
      <c r="B1" s="21"/>
      <c r="C1" s="21"/>
      <c r="D1" s="21"/>
      <c r="E1" s="21"/>
      <c r="F1" s="21"/>
      <c r="G1" s="28"/>
      <c r="H1" s="21"/>
      <c r="I1" s="21"/>
      <c r="J1" s="21"/>
      <c r="K1" s="21"/>
      <c r="L1" s="21"/>
      <c r="M1" s="21"/>
      <c r="N1" s="21"/>
      <c r="O1" s="21"/>
      <c r="P1" s="21"/>
    </row>
    <row r="2" spans="1:16" x14ac:dyDescent="0.2">
      <c r="A2" s="21"/>
      <c r="B2" s="21"/>
      <c r="C2" s="21"/>
      <c r="D2" s="21"/>
      <c r="E2" s="21"/>
      <c r="F2" s="21"/>
      <c r="G2" s="28"/>
      <c r="H2" s="21"/>
      <c r="I2" s="21"/>
      <c r="J2" s="21"/>
      <c r="K2" s="21"/>
      <c r="L2" s="21"/>
      <c r="M2" s="21"/>
      <c r="N2" s="21"/>
      <c r="O2" s="21"/>
      <c r="P2" s="21"/>
    </row>
    <row r="3" spans="1:16" x14ac:dyDescent="0.2">
      <c r="A3" s="21"/>
      <c r="B3" s="21"/>
      <c r="C3" s="21"/>
      <c r="D3" s="21"/>
      <c r="E3" s="21"/>
      <c r="F3" s="21"/>
      <c r="G3" s="28"/>
      <c r="H3" s="21"/>
      <c r="I3" s="21"/>
      <c r="J3" s="21"/>
      <c r="K3" s="21"/>
      <c r="L3" s="21"/>
      <c r="M3" s="21"/>
      <c r="N3" s="21"/>
      <c r="O3" s="21"/>
      <c r="P3" s="21"/>
    </row>
    <row r="4" spans="1:16" x14ac:dyDescent="0.2">
      <c r="A4" s="21"/>
      <c r="B4" s="21"/>
      <c r="C4" s="21"/>
      <c r="D4" s="21"/>
      <c r="E4" s="21"/>
      <c r="F4" s="21"/>
      <c r="G4" s="28"/>
      <c r="H4" s="21"/>
      <c r="I4" s="21"/>
      <c r="J4" s="21"/>
      <c r="K4" s="21"/>
      <c r="L4" s="21"/>
      <c r="M4" s="21"/>
      <c r="N4" s="21"/>
      <c r="O4" s="21"/>
      <c r="P4" s="21"/>
    </row>
    <row r="5" spans="1:16" x14ac:dyDescent="0.2">
      <c r="A5" s="21"/>
      <c r="B5" s="21"/>
      <c r="C5" s="21"/>
      <c r="D5" s="21"/>
      <c r="E5" s="21"/>
      <c r="F5" s="21"/>
      <c r="G5" s="28"/>
      <c r="H5" s="21"/>
      <c r="I5" s="21"/>
      <c r="J5" s="21"/>
      <c r="K5" s="21"/>
      <c r="L5" s="21"/>
      <c r="M5" s="21"/>
      <c r="N5" s="21"/>
      <c r="O5" s="21"/>
      <c r="P5" s="21"/>
    </row>
    <row r="6" spans="1:16" x14ac:dyDescent="0.2">
      <c r="A6" s="21"/>
      <c r="B6" s="21"/>
      <c r="C6" s="21"/>
      <c r="D6" s="21"/>
      <c r="E6" s="21"/>
      <c r="F6" s="21"/>
      <c r="G6" s="28"/>
      <c r="H6" s="21"/>
      <c r="I6" s="21"/>
      <c r="J6" s="21"/>
      <c r="K6" s="21"/>
      <c r="L6" s="21"/>
      <c r="M6" s="21"/>
      <c r="N6" s="21"/>
      <c r="O6" s="21"/>
      <c r="P6" s="21"/>
    </row>
    <row r="7" spans="1:16" x14ac:dyDescent="0.2">
      <c r="A7" s="21"/>
      <c r="B7" s="27"/>
      <c r="C7" s="21"/>
      <c r="D7" s="21"/>
      <c r="E7" s="21"/>
      <c r="F7" s="28"/>
      <c r="G7" s="28"/>
      <c r="H7" s="21"/>
      <c r="I7" s="21"/>
      <c r="J7" s="21"/>
      <c r="K7" s="21"/>
      <c r="L7" s="21"/>
      <c r="M7" s="21"/>
      <c r="N7" s="21"/>
      <c r="O7" s="21"/>
      <c r="P7" s="21"/>
    </row>
    <row r="8" spans="1:16" x14ac:dyDescent="0.2">
      <c r="A8" s="21"/>
      <c r="B8" s="27"/>
      <c r="C8" s="21"/>
      <c r="D8" s="21"/>
      <c r="E8" s="21"/>
      <c r="F8" s="28"/>
      <c r="G8" s="28"/>
      <c r="H8" s="21"/>
      <c r="I8" s="21"/>
      <c r="J8" s="21"/>
      <c r="K8" s="21"/>
      <c r="L8" s="21"/>
      <c r="M8" s="21"/>
      <c r="N8" s="21"/>
      <c r="O8" s="21"/>
      <c r="P8" s="21"/>
    </row>
    <row r="9" spans="1:16" x14ac:dyDescent="0.2">
      <c r="A9" s="21"/>
      <c r="B9" s="27"/>
      <c r="C9" s="21"/>
      <c r="D9" s="21"/>
      <c r="E9" s="21"/>
      <c r="F9" s="28"/>
      <c r="G9" s="28"/>
      <c r="H9" s="21"/>
      <c r="I9" s="21"/>
      <c r="J9" s="21"/>
      <c r="K9" s="21"/>
      <c r="L9" s="21"/>
      <c r="M9" s="21"/>
      <c r="N9" s="21"/>
      <c r="O9" s="21"/>
      <c r="P9" s="21"/>
    </row>
    <row r="10" spans="1:16" x14ac:dyDescent="0.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spans="1:16" ht="15.75" x14ac:dyDescent="0.25">
      <c r="A11" s="21"/>
      <c r="B11" s="133" t="s">
        <v>56</v>
      </c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</row>
    <row r="12" spans="1:16" ht="15" x14ac:dyDescent="0.25">
      <c r="A12" s="21"/>
      <c r="B12" s="131" t="s">
        <v>372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</row>
    <row r="13" spans="1:16" x14ac:dyDescent="0.2">
      <c r="A13" s="29"/>
      <c r="B13" s="132" t="s">
        <v>373</v>
      </c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</row>
    <row r="14" spans="1:16" ht="13.5" thickBot="1" x14ac:dyDescent="0.25">
      <c r="A14" s="21"/>
      <c r="B14" s="27"/>
      <c r="C14" s="41"/>
      <c r="D14" s="41"/>
      <c r="E14" s="21"/>
      <c r="F14" s="42"/>
      <c r="G14" s="42"/>
      <c r="H14" s="41"/>
      <c r="I14" s="41"/>
      <c r="J14" s="41"/>
      <c r="K14" s="21"/>
      <c r="L14" s="41"/>
      <c r="M14" s="21"/>
      <c r="N14" s="41"/>
      <c r="O14" s="41"/>
      <c r="P14" s="21"/>
    </row>
    <row r="15" spans="1:16" ht="26.25" thickBot="1" x14ac:dyDescent="0.25">
      <c r="A15" s="21"/>
      <c r="B15" s="87" t="s">
        <v>50</v>
      </c>
      <c r="C15" s="88" t="s">
        <v>44</v>
      </c>
      <c r="D15" s="88" t="s">
        <v>166</v>
      </c>
      <c r="E15" s="88" t="s">
        <v>45</v>
      </c>
      <c r="F15" s="88" t="s">
        <v>46</v>
      </c>
      <c r="G15" s="88" t="s">
        <v>222</v>
      </c>
      <c r="H15" s="89" t="s">
        <v>79</v>
      </c>
      <c r="I15" s="89" t="s">
        <v>0</v>
      </c>
      <c r="J15" s="89" t="s">
        <v>1</v>
      </c>
      <c r="K15" s="89" t="s">
        <v>2</v>
      </c>
      <c r="L15" s="89" t="s">
        <v>3</v>
      </c>
      <c r="M15" s="89" t="s">
        <v>4</v>
      </c>
      <c r="N15" s="89" t="s">
        <v>5</v>
      </c>
      <c r="O15" s="89" t="s">
        <v>6</v>
      </c>
      <c r="P15" s="90" t="s">
        <v>64</v>
      </c>
    </row>
    <row r="16" spans="1:16" ht="24" x14ac:dyDescent="0.2">
      <c r="B16" s="91">
        <v>1</v>
      </c>
      <c r="C16" s="92" t="s">
        <v>109</v>
      </c>
      <c r="D16" s="92" t="s">
        <v>174</v>
      </c>
      <c r="E16" s="92" t="s">
        <v>188</v>
      </c>
      <c r="F16" s="92" t="s">
        <v>48</v>
      </c>
      <c r="G16" s="93" t="s">
        <v>223</v>
      </c>
      <c r="H16" s="94">
        <v>105000</v>
      </c>
      <c r="I16" s="95">
        <v>0</v>
      </c>
      <c r="J16" s="94">
        <v>105000</v>
      </c>
      <c r="K16" s="94">
        <v>3013.5</v>
      </c>
      <c r="L16" s="94">
        <v>22448.27</v>
      </c>
      <c r="M16" s="94">
        <v>3192</v>
      </c>
      <c r="N16" s="94">
        <v>0</v>
      </c>
      <c r="O16" s="94">
        <f>K16+L16+M16+N16</f>
        <v>28653.77</v>
      </c>
      <c r="P16" s="96">
        <f>J16-O16</f>
        <v>76346.23</v>
      </c>
    </row>
    <row r="17" spans="1:16" ht="24" x14ac:dyDescent="0.2">
      <c r="A17" s="97"/>
      <c r="B17" s="98">
        <v>2</v>
      </c>
      <c r="C17" s="99" t="s">
        <v>150</v>
      </c>
      <c r="D17" s="99" t="s">
        <v>174</v>
      </c>
      <c r="E17" s="99" t="s">
        <v>189</v>
      </c>
      <c r="F17" s="99" t="s">
        <v>48</v>
      </c>
      <c r="G17" s="100" t="s">
        <v>223</v>
      </c>
      <c r="H17" s="22">
        <v>50000</v>
      </c>
      <c r="I17" s="22">
        <v>0</v>
      </c>
      <c r="J17" s="22">
        <v>50000</v>
      </c>
      <c r="K17" s="22">
        <v>1435</v>
      </c>
      <c r="L17" s="22">
        <v>10116.36</v>
      </c>
      <c r="M17" s="22">
        <v>1520</v>
      </c>
      <c r="N17" s="22">
        <v>0</v>
      </c>
      <c r="O17" s="22">
        <f>K17+L17+M17+N17</f>
        <v>13071.36</v>
      </c>
      <c r="P17" s="101">
        <f>J17-O17</f>
        <v>36928.639999999999</v>
      </c>
    </row>
    <row r="18" spans="1:16" ht="24" x14ac:dyDescent="0.2">
      <c r="A18" s="97"/>
      <c r="B18" s="98">
        <v>3</v>
      </c>
      <c r="C18" s="99" t="s">
        <v>138</v>
      </c>
      <c r="D18" s="99" t="s">
        <v>174</v>
      </c>
      <c r="E18" s="99" t="s">
        <v>106</v>
      </c>
      <c r="F18" s="99" t="s">
        <v>49</v>
      </c>
      <c r="G18" s="100" t="s">
        <v>223</v>
      </c>
      <c r="H18" s="22">
        <v>10000</v>
      </c>
      <c r="I18" s="22">
        <v>0</v>
      </c>
      <c r="J18" s="22">
        <v>10000</v>
      </c>
      <c r="K18" s="22">
        <v>287</v>
      </c>
      <c r="L18" s="22"/>
      <c r="M18" s="22">
        <v>304</v>
      </c>
      <c r="N18" s="22">
        <v>0</v>
      </c>
      <c r="O18" s="22">
        <f>K18+L18+M18+N18</f>
        <v>591</v>
      </c>
      <c r="P18" s="101">
        <f>J18-O18</f>
        <v>9409</v>
      </c>
    </row>
    <row r="19" spans="1:16" ht="24" x14ac:dyDescent="0.2">
      <c r="B19" s="98">
        <v>4</v>
      </c>
      <c r="C19" s="99" t="s">
        <v>12</v>
      </c>
      <c r="D19" s="99" t="s">
        <v>165</v>
      </c>
      <c r="E19" s="99" t="s">
        <v>239</v>
      </c>
      <c r="F19" s="99" t="s">
        <v>48</v>
      </c>
      <c r="G19" s="100" t="s">
        <v>223</v>
      </c>
      <c r="H19" s="22">
        <v>30000</v>
      </c>
      <c r="I19" s="102">
        <v>0</v>
      </c>
      <c r="J19" s="22">
        <v>30000</v>
      </c>
      <c r="K19" s="22">
        <v>861</v>
      </c>
      <c r="L19" s="22">
        <v>7056.75</v>
      </c>
      <c r="M19" s="22">
        <v>912</v>
      </c>
      <c r="N19" s="22">
        <v>0</v>
      </c>
      <c r="O19" s="22">
        <f t="shared" ref="O19:O27" si="0">K19+L19+M19+N19</f>
        <v>8829.75</v>
      </c>
      <c r="P19" s="101">
        <f>J19-O19</f>
        <v>21170.25</v>
      </c>
    </row>
    <row r="20" spans="1:16" ht="24" x14ac:dyDescent="0.2">
      <c r="B20" s="98">
        <v>5</v>
      </c>
      <c r="C20" s="99" t="s">
        <v>85</v>
      </c>
      <c r="D20" s="99" t="s">
        <v>164</v>
      </c>
      <c r="E20" s="99" t="s">
        <v>255</v>
      </c>
      <c r="F20" s="99" t="s">
        <v>49</v>
      </c>
      <c r="G20" s="100" t="s">
        <v>223</v>
      </c>
      <c r="H20" s="22">
        <v>10000</v>
      </c>
      <c r="I20" s="102">
        <v>0</v>
      </c>
      <c r="J20" s="22">
        <v>10000</v>
      </c>
      <c r="K20" s="22">
        <v>287</v>
      </c>
      <c r="L20" s="102"/>
      <c r="M20" s="22">
        <v>304</v>
      </c>
      <c r="N20" s="102">
        <v>0</v>
      </c>
      <c r="O20" s="22">
        <f t="shared" si="0"/>
        <v>591</v>
      </c>
      <c r="P20" s="101">
        <f t="shared" ref="P20:P27" si="1">J20-O20</f>
        <v>9409</v>
      </c>
    </row>
    <row r="21" spans="1:16" ht="24" x14ac:dyDescent="0.2">
      <c r="B21" s="98">
        <f t="shared" ref="B21:B22" si="2">B20+1</f>
        <v>6</v>
      </c>
      <c r="C21" s="99" t="s">
        <v>9</v>
      </c>
      <c r="D21" s="99" t="s">
        <v>178</v>
      </c>
      <c r="E21" s="99" t="s">
        <v>8</v>
      </c>
      <c r="F21" s="99" t="s">
        <v>48</v>
      </c>
      <c r="G21" s="100" t="s">
        <v>223</v>
      </c>
      <c r="H21" s="22">
        <v>5000</v>
      </c>
      <c r="I21" s="102">
        <v>0</v>
      </c>
      <c r="J21" s="22">
        <v>5000</v>
      </c>
      <c r="K21" s="22">
        <v>143.5</v>
      </c>
      <c r="L21" s="22">
        <v>0</v>
      </c>
      <c r="M21" s="22">
        <v>152</v>
      </c>
      <c r="N21" s="22">
        <v>0</v>
      </c>
      <c r="O21" s="22">
        <f t="shared" si="0"/>
        <v>295.5</v>
      </c>
      <c r="P21" s="101">
        <f t="shared" si="1"/>
        <v>4704.5</v>
      </c>
    </row>
    <row r="22" spans="1:16" ht="24" x14ac:dyDescent="0.2">
      <c r="B22" s="98">
        <f t="shared" si="2"/>
        <v>7</v>
      </c>
      <c r="C22" s="99" t="s">
        <v>54</v>
      </c>
      <c r="D22" s="99" t="s">
        <v>178</v>
      </c>
      <c r="E22" s="99" t="s">
        <v>8</v>
      </c>
      <c r="F22" s="99" t="s">
        <v>49</v>
      </c>
      <c r="G22" s="100" t="s">
        <v>223</v>
      </c>
      <c r="H22" s="22">
        <v>5000</v>
      </c>
      <c r="I22" s="102">
        <v>0</v>
      </c>
      <c r="J22" s="22">
        <v>5000</v>
      </c>
      <c r="K22" s="22">
        <v>143.5</v>
      </c>
      <c r="L22" s="22">
        <v>705.67</v>
      </c>
      <c r="M22" s="22">
        <v>152</v>
      </c>
      <c r="N22" s="22">
        <v>0</v>
      </c>
      <c r="O22" s="22">
        <f t="shared" si="0"/>
        <v>1001.17</v>
      </c>
      <c r="P22" s="101">
        <f t="shared" si="1"/>
        <v>3998.83</v>
      </c>
    </row>
    <row r="23" spans="1:16" ht="24" x14ac:dyDescent="0.2">
      <c r="B23" s="98">
        <v>8</v>
      </c>
      <c r="C23" s="99" t="s">
        <v>118</v>
      </c>
      <c r="D23" s="99" t="s">
        <v>178</v>
      </c>
      <c r="E23" s="99" t="s">
        <v>100</v>
      </c>
      <c r="F23" s="99" t="s">
        <v>49</v>
      </c>
      <c r="G23" s="100" t="s">
        <v>224</v>
      </c>
      <c r="H23" s="22">
        <v>10000</v>
      </c>
      <c r="I23" s="102">
        <v>0</v>
      </c>
      <c r="J23" s="22">
        <v>10000</v>
      </c>
      <c r="K23" s="22">
        <v>287</v>
      </c>
      <c r="L23" s="22">
        <v>0</v>
      </c>
      <c r="M23" s="22">
        <v>304</v>
      </c>
      <c r="N23" s="22">
        <v>0</v>
      </c>
      <c r="O23" s="22">
        <f t="shared" si="0"/>
        <v>591</v>
      </c>
      <c r="P23" s="101">
        <f t="shared" si="1"/>
        <v>9409</v>
      </c>
    </row>
    <row r="24" spans="1:16" ht="24" x14ac:dyDescent="0.2">
      <c r="B24" s="98">
        <v>9</v>
      </c>
      <c r="C24" s="99" t="s">
        <v>77</v>
      </c>
      <c r="D24" s="99" t="s">
        <v>194</v>
      </c>
      <c r="E24" s="99" t="s">
        <v>369</v>
      </c>
      <c r="F24" s="99" t="s">
        <v>48</v>
      </c>
      <c r="G24" s="100" t="s">
        <v>223</v>
      </c>
      <c r="H24" s="22">
        <v>40000</v>
      </c>
      <c r="I24" s="22">
        <v>0</v>
      </c>
      <c r="J24" s="22">
        <v>40000</v>
      </c>
      <c r="K24" s="22">
        <v>1148</v>
      </c>
      <c r="L24" s="22">
        <v>3806.72</v>
      </c>
      <c r="M24" s="22">
        <v>1216</v>
      </c>
      <c r="N24" s="22">
        <v>0</v>
      </c>
      <c r="O24" s="22">
        <v>6170.72</v>
      </c>
      <c r="P24" s="101">
        <v>33829.279999999999</v>
      </c>
    </row>
    <row r="25" spans="1:16" ht="24" x14ac:dyDescent="0.2">
      <c r="B25" s="98">
        <v>10</v>
      </c>
      <c r="C25" s="99" t="s">
        <v>113</v>
      </c>
      <c r="D25" s="99" t="s">
        <v>177</v>
      </c>
      <c r="E25" s="99" t="s">
        <v>296</v>
      </c>
      <c r="F25" s="99" t="s">
        <v>59</v>
      </c>
      <c r="G25" s="100" t="s">
        <v>223</v>
      </c>
      <c r="H25" s="22">
        <v>35000</v>
      </c>
      <c r="I25" s="22">
        <v>0</v>
      </c>
      <c r="J25" s="22">
        <v>35000</v>
      </c>
      <c r="K25" s="22">
        <v>1004.5</v>
      </c>
      <c r="L25" s="22">
        <v>8148.24</v>
      </c>
      <c r="M25" s="22">
        <v>1064</v>
      </c>
      <c r="N25" s="22">
        <v>0</v>
      </c>
      <c r="O25" s="22">
        <v>10216.74</v>
      </c>
      <c r="P25" s="101">
        <v>24783.26</v>
      </c>
    </row>
    <row r="26" spans="1:16" ht="24" x14ac:dyDescent="0.2">
      <c r="B26" s="98">
        <v>11</v>
      </c>
      <c r="C26" s="99" t="s">
        <v>38</v>
      </c>
      <c r="D26" s="99" t="s">
        <v>175</v>
      </c>
      <c r="E26" s="99" t="s">
        <v>257</v>
      </c>
      <c r="F26" s="99" t="s">
        <v>49</v>
      </c>
      <c r="G26" s="100" t="s">
        <v>223</v>
      </c>
      <c r="H26" s="22">
        <v>40000</v>
      </c>
      <c r="I26" s="102">
        <v>0</v>
      </c>
      <c r="J26" s="22">
        <v>40000</v>
      </c>
      <c r="K26" s="22">
        <v>1148</v>
      </c>
      <c r="L26" s="22">
        <v>9409</v>
      </c>
      <c r="M26" s="22">
        <v>1216</v>
      </c>
      <c r="N26" s="22">
        <v>0</v>
      </c>
      <c r="O26" s="22">
        <f t="shared" si="0"/>
        <v>11773</v>
      </c>
      <c r="P26" s="101">
        <f t="shared" si="1"/>
        <v>28227</v>
      </c>
    </row>
    <row r="27" spans="1:16" ht="24.75" thickBot="1" x14ac:dyDescent="0.25">
      <c r="B27" s="103">
        <v>12</v>
      </c>
      <c r="C27" s="104" t="s">
        <v>190</v>
      </c>
      <c r="D27" s="104" t="s">
        <v>175</v>
      </c>
      <c r="E27" s="104" t="s">
        <v>251</v>
      </c>
      <c r="F27" s="104" t="s">
        <v>49</v>
      </c>
      <c r="G27" s="105" t="s">
        <v>223</v>
      </c>
      <c r="H27" s="106">
        <v>15000</v>
      </c>
      <c r="I27" s="107">
        <v>0</v>
      </c>
      <c r="J27" s="106">
        <v>15000</v>
      </c>
      <c r="K27" s="106">
        <v>430.5</v>
      </c>
      <c r="L27" s="106">
        <v>0</v>
      </c>
      <c r="M27" s="106">
        <v>456</v>
      </c>
      <c r="N27" s="106">
        <v>0</v>
      </c>
      <c r="O27" s="106">
        <f t="shared" si="0"/>
        <v>886.5</v>
      </c>
      <c r="P27" s="108">
        <f t="shared" si="1"/>
        <v>14113.5</v>
      </c>
    </row>
    <row r="28" spans="1:16" ht="13.5" thickBot="1" x14ac:dyDescent="0.25">
      <c r="A28" s="21"/>
      <c r="B28" s="134" t="s">
        <v>65</v>
      </c>
      <c r="C28" s="135"/>
      <c r="D28" s="135"/>
      <c r="E28" s="135"/>
      <c r="F28" s="135"/>
      <c r="G28" s="147"/>
      <c r="H28" s="109">
        <f>SUM(H16:H27)</f>
        <v>355000</v>
      </c>
      <c r="I28" s="109">
        <f t="shared" ref="I28:P28" si="3">SUM(I16:I27)</f>
        <v>0</v>
      </c>
      <c r="J28" s="109">
        <f t="shared" si="3"/>
        <v>355000</v>
      </c>
      <c r="K28" s="109">
        <f t="shared" si="3"/>
        <v>10188.5</v>
      </c>
      <c r="L28" s="109">
        <f t="shared" si="3"/>
        <v>61691.01</v>
      </c>
      <c r="M28" s="109">
        <f t="shared" si="3"/>
        <v>10792</v>
      </c>
      <c r="N28" s="109">
        <f t="shared" si="3"/>
        <v>0</v>
      </c>
      <c r="O28" s="109">
        <f t="shared" si="3"/>
        <v>82671.510000000009</v>
      </c>
      <c r="P28" s="110">
        <f t="shared" si="3"/>
        <v>272328.49</v>
      </c>
    </row>
    <row r="29" spans="1:16" x14ac:dyDescent="0.2">
      <c r="A29" s="21"/>
      <c r="B29" s="21"/>
      <c r="C29" s="21"/>
      <c r="D29" s="21"/>
      <c r="E29" s="21"/>
      <c r="F29" s="21"/>
      <c r="G29" s="28"/>
      <c r="H29" s="21"/>
      <c r="I29" s="21"/>
      <c r="J29" s="21"/>
      <c r="K29" s="21"/>
      <c r="L29" s="21"/>
      <c r="M29" s="21"/>
      <c r="N29" s="21"/>
      <c r="O29" s="21"/>
      <c r="P29" s="21"/>
    </row>
    <row r="30" spans="1:16" x14ac:dyDescent="0.2">
      <c r="A30" s="21"/>
      <c r="B30" s="21"/>
      <c r="C30" s="21"/>
      <c r="D30" s="21"/>
      <c r="E30" s="21"/>
      <c r="F30" s="21"/>
      <c r="G30" s="28"/>
      <c r="H30" s="21"/>
      <c r="I30" s="21"/>
      <c r="J30" s="21"/>
      <c r="K30" s="21"/>
      <c r="L30" s="21"/>
      <c r="M30" s="21"/>
      <c r="N30" s="21"/>
      <c r="O30" s="21"/>
      <c r="P30" s="21"/>
    </row>
    <row r="31" spans="1:16" ht="14.25" x14ac:dyDescent="0.2">
      <c r="A31" s="21"/>
      <c r="B31" s="21"/>
      <c r="C31" s="21"/>
      <c r="D31" s="32" t="s">
        <v>270</v>
      </c>
      <c r="E31" s="21"/>
      <c r="F31" s="129" t="s">
        <v>272</v>
      </c>
      <c r="G31" s="129"/>
      <c r="H31" s="21"/>
      <c r="I31" s="21"/>
      <c r="J31" s="21"/>
      <c r="K31" s="21"/>
      <c r="L31" s="129" t="s">
        <v>272</v>
      </c>
      <c r="M31" s="129"/>
      <c r="N31" s="129"/>
      <c r="O31" s="21"/>
      <c r="P31" s="21"/>
    </row>
    <row r="32" spans="1:16" ht="14.25" x14ac:dyDescent="0.2">
      <c r="A32" s="21"/>
      <c r="B32" s="21"/>
      <c r="C32" s="21"/>
      <c r="D32" s="21"/>
      <c r="E32" s="33"/>
      <c r="F32" s="32"/>
      <c r="G32" s="28"/>
      <c r="H32" s="21"/>
      <c r="I32" s="21"/>
      <c r="J32" s="21"/>
      <c r="K32" s="33"/>
      <c r="L32" s="33"/>
      <c r="M32" s="33"/>
      <c r="N32" s="33"/>
      <c r="O32" s="21"/>
      <c r="P32" s="21"/>
    </row>
    <row r="33" spans="1:16" ht="14.25" x14ac:dyDescent="0.2">
      <c r="A33" s="21"/>
      <c r="B33" s="21"/>
      <c r="C33" s="21"/>
      <c r="D33" s="35"/>
      <c r="E33" s="33"/>
      <c r="F33" s="36"/>
      <c r="G33" s="37"/>
      <c r="H33" s="34"/>
      <c r="I33" s="21"/>
      <c r="J33" s="21"/>
      <c r="K33" s="33"/>
      <c r="L33" s="146"/>
      <c r="M33" s="146"/>
      <c r="N33" s="146"/>
      <c r="O33" s="33"/>
      <c r="P33" s="33"/>
    </row>
    <row r="34" spans="1:16" ht="14.25" x14ac:dyDescent="0.2">
      <c r="A34" s="21"/>
      <c r="B34" s="21"/>
      <c r="C34" s="21"/>
      <c r="D34" s="32" t="s">
        <v>271</v>
      </c>
      <c r="E34" s="33"/>
      <c r="F34" s="140" t="s">
        <v>274</v>
      </c>
      <c r="G34" s="140"/>
      <c r="H34" s="34"/>
      <c r="I34" s="21"/>
      <c r="J34" s="21"/>
      <c r="K34" s="33"/>
      <c r="L34" s="129" t="s">
        <v>273</v>
      </c>
      <c r="M34" s="129"/>
      <c r="N34" s="129"/>
      <c r="O34" s="33"/>
      <c r="P34" s="33"/>
    </row>
    <row r="35" spans="1:16" ht="14.25" x14ac:dyDescent="0.2">
      <c r="A35" s="21"/>
      <c r="B35" s="21"/>
      <c r="C35" s="21"/>
      <c r="D35" s="21"/>
      <c r="E35" s="33"/>
      <c r="F35" s="32"/>
      <c r="G35" s="28"/>
      <c r="H35" s="21"/>
      <c r="I35" s="21"/>
      <c r="J35" s="21"/>
      <c r="K35" s="33"/>
      <c r="L35" s="33"/>
      <c r="M35" s="33"/>
      <c r="N35" s="33"/>
      <c r="O35" s="21"/>
      <c r="P35" s="21"/>
    </row>
    <row r="36" spans="1:16" ht="14.25" x14ac:dyDescent="0.2">
      <c r="A36" s="21"/>
      <c r="B36" s="21"/>
      <c r="C36" s="21"/>
      <c r="D36" s="21"/>
      <c r="E36" s="33"/>
      <c r="F36" s="32"/>
      <c r="G36" s="28"/>
      <c r="H36" s="21"/>
      <c r="I36" s="21"/>
      <c r="J36" s="21"/>
      <c r="K36" s="33"/>
      <c r="L36" s="33"/>
      <c r="M36" s="33"/>
      <c r="N36" s="33"/>
      <c r="O36" s="21"/>
      <c r="P36" s="21"/>
    </row>
    <row r="37" spans="1:16" x14ac:dyDescent="0.2">
      <c r="G37"/>
    </row>
  </sheetData>
  <mergeCells count="9">
    <mergeCell ref="L33:N33"/>
    <mergeCell ref="F34:G34"/>
    <mergeCell ref="L34:N34"/>
    <mergeCell ref="B11:P11"/>
    <mergeCell ref="B12:P12"/>
    <mergeCell ref="B13:P13"/>
    <mergeCell ref="B28:G28"/>
    <mergeCell ref="F31:G31"/>
    <mergeCell ref="L31:N31"/>
  </mergeCells>
  <pageMargins left="0.7" right="0.7" top="0.75" bottom="0.75" header="0.3" footer="0.3"/>
  <pageSetup paperSize="5" scale="67" fitToHeight="0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E42B-C756-47FF-817E-3029A0B9E3A0}">
  <dimension ref="A1:P162"/>
  <sheetViews>
    <sheetView zoomScale="73" zoomScaleNormal="73" workbookViewId="0">
      <selection activeCell="E107" sqref="E107"/>
    </sheetView>
  </sheetViews>
  <sheetFormatPr baseColWidth="10" defaultColWidth="8.85546875" defaultRowHeight="12.75" x14ac:dyDescent="0.2"/>
  <cols>
    <col min="1" max="1" width="10.28515625" style="21" bestFit="1" customWidth="1"/>
    <col min="2" max="2" width="27.5703125" style="21" customWidth="1"/>
    <col min="3" max="3" width="38.42578125" style="21" customWidth="1"/>
    <col min="4" max="4" width="41.28515625" style="21" customWidth="1"/>
    <col min="5" max="5" width="27.7109375" style="21" bestFit="1" customWidth="1"/>
    <col min="6" max="6" width="15.42578125" style="21" bestFit="1" customWidth="1"/>
    <col min="7" max="7" width="23" style="21" bestFit="1" customWidth="1"/>
    <col min="8" max="8" width="19.28515625" style="21" customWidth="1"/>
    <col min="9" max="9" width="18" style="21" bestFit="1" customWidth="1"/>
    <col min="10" max="10" width="17.7109375" style="21" bestFit="1" customWidth="1"/>
    <col min="11" max="11" width="12.140625" style="21" bestFit="1" customWidth="1"/>
    <col min="12" max="12" width="11.28515625" style="21" bestFit="1" customWidth="1"/>
    <col min="13" max="13" width="12.140625" style="21" bestFit="1" customWidth="1"/>
    <col min="14" max="14" width="20.140625" style="21" bestFit="1" customWidth="1"/>
    <col min="15" max="15" width="19.7109375" style="21" bestFit="1" customWidth="1"/>
    <col min="16" max="16" width="12.7109375" style="21" bestFit="1" customWidth="1"/>
    <col min="17" max="16384" width="8.85546875" style="21"/>
  </cols>
  <sheetData>
    <row r="1" spans="1:16" ht="33.6" customHeight="1" thickBot="1" x14ac:dyDescent="0.25">
      <c r="A1" s="47" t="s">
        <v>149</v>
      </c>
      <c r="B1" s="48" t="s">
        <v>44</v>
      </c>
      <c r="C1" s="48" t="s">
        <v>166</v>
      </c>
      <c r="D1" s="48" t="s">
        <v>45</v>
      </c>
      <c r="E1" s="48" t="s">
        <v>46</v>
      </c>
      <c r="F1" s="48" t="s">
        <v>222</v>
      </c>
      <c r="G1" s="48" t="s">
        <v>362</v>
      </c>
      <c r="H1" s="49" t="s">
        <v>140</v>
      </c>
      <c r="I1" s="49" t="s">
        <v>0</v>
      </c>
      <c r="J1" s="49" t="s">
        <v>1</v>
      </c>
      <c r="K1" s="49" t="s">
        <v>2</v>
      </c>
      <c r="L1" s="49" t="s">
        <v>3</v>
      </c>
      <c r="M1" s="49" t="s">
        <v>4</v>
      </c>
      <c r="N1" s="49" t="s">
        <v>5</v>
      </c>
      <c r="O1" s="49" t="s">
        <v>6</v>
      </c>
      <c r="P1" s="50" t="s">
        <v>139</v>
      </c>
    </row>
    <row r="2" spans="1:16" ht="24" x14ac:dyDescent="0.2">
      <c r="A2" s="51">
        <v>1</v>
      </c>
      <c r="B2" s="52" t="s">
        <v>111</v>
      </c>
      <c r="C2" s="52" t="s">
        <v>53</v>
      </c>
      <c r="D2" s="52" t="s">
        <v>186</v>
      </c>
      <c r="E2" s="52" t="s">
        <v>59</v>
      </c>
      <c r="F2" s="53" t="s">
        <v>223</v>
      </c>
      <c r="G2" s="52" t="s">
        <v>363</v>
      </c>
      <c r="H2" s="54">
        <v>150000</v>
      </c>
      <c r="I2" s="55">
        <v>0</v>
      </c>
      <c r="J2" s="54">
        <v>150000</v>
      </c>
      <c r="K2" s="54">
        <f t="shared" ref="K2:K65" si="0">H2*0.0287</f>
        <v>4305</v>
      </c>
      <c r="L2" s="54">
        <v>23529.09</v>
      </c>
      <c r="M2" s="54">
        <v>4560</v>
      </c>
      <c r="N2" s="54">
        <v>1375.12</v>
      </c>
      <c r="O2" s="54">
        <f t="shared" ref="O2:O65" si="1">K2+L2+M2+N2</f>
        <v>33769.21</v>
      </c>
      <c r="P2" s="56">
        <f t="shared" ref="P2:P33" si="2">J2-O2</f>
        <v>116230.79000000001</v>
      </c>
    </row>
    <row r="3" spans="1:16" ht="24" x14ac:dyDescent="0.2">
      <c r="A3" s="57">
        <v>2</v>
      </c>
      <c r="B3" s="43" t="s">
        <v>113</v>
      </c>
      <c r="C3" s="43" t="s">
        <v>53</v>
      </c>
      <c r="D3" s="43" t="s">
        <v>264</v>
      </c>
      <c r="E3" s="43" t="s">
        <v>59</v>
      </c>
      <c r="F3" s="44" t="s">
        <v>223</v>
      </c>
      <c r="G3" s="43" t="s">
        <v>363</v>
      </c>
      <c r="H3" s="58">
        <v>75000</v>
      </c>
      <c r="I3" s="59">
        <v>0</v>
      </c>
      <c r="J3" s="58">
        <v>75000</v>
      </c>
      <c r="K3" s="58">
        <f t="shared" si="0"/>
        <v>2152.5</v>
      </c>
      <c r="L3" s="58">
        <v>6309.38</v>
      </c>
      <c r="M3" s="58">
        <f>H3*0.0304</f>
        <v>2280</v>
      </c>
      <c r="N3" s="58">
        <v>25</v>
      </c>
      <c r="O3" s="58">
        <f t="shared" si="1"/>
        <v>10766.880000000001</v>
      </c>
      <c r="P3" s="60">
        <f t="shared" si="2"/>
        <v>64233.119999999995</v>
      </c>
    </row>
    <row r="4" spans="1:16" ht="24" x14ac:dyDescent="0.2">
      <c r="A4" s="57">
        <v>3</v>
      </c>
      <c r="B4" s="43" t="s">
        <v>114</v>
      </c>
      <c r="C4" s="43" t="s">
        <v>53</v>
      </c>
      <c r="D4" s="43" t="s">
        <v>264</v>
      </c>
      <c r="E4" s="43" t="s">
        <v>59</v>
      </c>
      <c r="F4" s="44" t="s">
        <v>223</v>
      </c>
      <c r="G4" s="43" t="s">
        <v>363</v>
      </c>
      <c r="H4" s="58">
        <v>75000</v>
      </c>
      <c r="I4" s="59">
        <v>0</v>
      </c>
      <c r="J4" s="58">
        <v>75000</v>
      </c>
      <c r="K4" s="58">
        <f t="shared" si="0"/>
        <v>2152.5</v>
      </c>
      <c r="L4" s="58">
        <v>6309.38</v>
      </c>
      <c r="M4" s="58">
        <f>H4*0.0304</f>
        <v>2280</v>
      </c>
      <c r="N4" s="58">
        <v>25</v>
      </c>
      <c r="O4" s="58">
        <f t="shared" si="1"/>
        <v>10766.880000000001</v>
      </c>
      <c r="P4" s="60">
        <f t="shared" si="2"/>
        <v>64233.119999999995</v>
      </c>
    </row>
    <row r="5" spans="1:16" ht="24" x14ac:dyDescent="0.2">
      <c r="A5" s="57">
        <v>4</v>
      </c>
      <c r="B5" s="43" t="s">
        <v>179</v>
      </c>
      <c r="C5" s="43" t="s">
        <v>53</v>
      </c>
      <c r="D5" s="43" t="s">
        <v>199</v>
      </c>
      <c r="E5" s="43" t="s">
        <v>59</v>
      </c>
      <c r="F5" s="44" t="s">
        <v>224</v>
      </c>
      <c r="G5" s="43" t="s">
        <v>363</v>
      </c>
      <c r="H5" s="58">
        <v>165000</v>
      </c>
      <c r="I5" s="59">
        <v>0</v>
      </c>
      <c r="J5" s="58">
        <v>165000</v>
      </c>
      <c r="K5" s="58">
        <f t="shared" si="0"/>
        <v>4735.5</v>
      </c>
      <c r="L5" s="58">
        <v>27413.5</v>
      </c>
      <c r="M5" s="58">
        <v>4943.8</v>
      </c>
      <c r="N5" s="59">
        <v>25</v>
      </c>
      <c r="O5" s="58">
        <f t="shared" si="1"/>
        <v>37117.800000000003</v>
      </c>
      <c r="P5" s="60">
        <f t="shared" si="2"/>
        <v>127882.2</v>
      </c>
    </row>
    <row r="6" spans="1:16" ht="24" x14ac:dyDescent="0.2">
      <c r="A6" s="57">
        <v>5</v>
      </c>
      <c r="B6" s="43" t="s">
        <v>40</v>
      </c>
      <c r="C6" s="43" t="s">
        <v>53</v>
      </c>
      <c r="D6" s="43" t="s">
        <v>84</v>
      </c>
      <c r="E6" s="43" t="s">
        <v>48</v>
      </c>
      <c r="F6" s="44" t="s">
        <v>223</v>
      </c>
      <c r="G6" s="43" t="s">
        <v>363</v>
      </c>
      <c r="H6" s="58">
        <v>110000</v>
      </c>
      <c r="I6" s="59">
        <v>0</v>
      </c>
      <c r="J6" s="58">
        <v>110000</v>
      </c>
      <c r="K6" s="58">
        <f t="shared" si="0"/>
        <v>3157</v>
      </c>
      <c r="L6" s="58">
        <v>13782.56</v>
      </c>
      <c r="M6" s="58">
        <f>H6*0.0304</f>
        <v>3344</v>
      </c>
      <c r="N6" s="58">
        <v>2825.24</v>
      </c>
      <c r="O6" s="58">
        <f t="shared" si="1"/>
        <v>23108.799999999996</v>
      </c>
      <c r="P6" s="60">
        <f t="shared" si="2"/>
        <v>86891.200000000012</v>
      </c>
    </row>
    <row r="7" spans="1:16" ht="24" x14ac:dyDescent="0.2">
      <c r="A7" s="57">
        <v>6</v>
      </c>
      <c r="B7" s="43" t="s">
        <v>92</v>
      </c>
      <c r="C7" s="43" t="s">
        <v>53</v>
      </c>
      <c r="D7" s="43" t="s">
        <v>265</v>
      </c>
      <c r="E7" s="43" t="s">
        <v>49</v>
      </c>
      <c r="F7" s="44" t="s">
        <v>223</v>
      </c>
      <c r="G7" s="43" t="s">
        <v>363</v>
      </c>
      <c r="H7" s="58">
        <v>26000</v>
      </c>
      <c r="I7" s="59">
        <v>0</v>
      </c>
      <c r="J7" s="58">
        <v>26000</v>
      </c>
      <c r="K7" s="58">
        <f t="shared" si="0"/>
        <v>746.2</v>
      </c>
      <c r="L7" s="58">
        <v>0</v>
      </c>
      <c r="M7" s="58">
        <f>H7*0.0304</f>
        <v>790.4</v>
      </c>
      <c r="N7" s="58">
        <v>125</v>
      </c>
      <c r="O7" s="58">
        <f t="shared" si="1"/>
        <v>1661.6</v>
      </c>
      <c r="P7" s="60">
        <f t="shared" si="2"/>
        <v>24338.400000000001</v>
      </c>
    </row>
    <row r="8" spans="1:16" ht="24" x14ac:dyDescent="0.2">
      <c r="A8" s="57">
        <v>7</v>
      </c>
      <c r="B8" s="43" t="s">
        <v>146</v>
      </c>
      <c r="C8" s="43" t="s">
        <v>53</v>
      </c>
      <c r="D8" s="43" t="s">
        <v>17</v>
      </c>
      <c r="E8" s="43" t="s">
        <v>51</v>
      </c>
      <c r="F8" s="44" t="s">
        <v>223</v>
      </c>
      <c r="G8" s="43" t="s">
        <v>363</v>
      </c>
      <c r="H8" s="58">
        <v>16500</v>
      </c>
      <c r="I8" s="59">
        <v>0</v>
      </c>
      <c r="J8" s="58">
        <v>16500</v>
      </c>
      <c r="K8" s="58">
        <f t="shared" si="0"/>
        <v>473.55</v>
      </c>
      <c r="L8" s="59">
        <v>0</v>
      </c>
      <c r="M8" s="58">
        <f>H8*0.0304</f>
        <v>501.6</v>
      </c>
      <c r="N8" s="58">
        <v>1375.12</v>
      </c>
      <c r="O8" s="58">
        <f t="shared" si="1"/>
        <v>2350.27</v>
      </c>
      <c r="P8" s="60">
        <f t="shared" si="2"/>
        <v>14149.73</v>
      </c>
    </row>
    <row r="9" spans="1:16" ht="24" x14ac:dyDescent="0.2">
      <c r="A9" s="57">
        <v>8</v>
      </c>
      <c r="B9" s="43" t="s">
        <v>187</v>
      </c>
      <c r="C9" s="43" t="s">
        <v>53</v>
      </c>
      <c r="D9" s="43" t="s">
        <v>167</v>
      </c>
      <c r="E9" s="43" t="s">
        <v>51</v>
      </c>
      <c r="F9" s="44" t="s">
        <v>223</v>
      </c>
      <c r="G9" s="43" t="s">
        <v>363</v>
      </c>
      <c r="H9" s="58">
        <v>26000</v>
      </c>
      <c r="I9" s="59">
        <v>0</v>
      </c>
      <c r="J9" s="58">
        <v>20000</v>
      </c>
      <c r="K9" s="58">
        <f t="shared" si="0"/>
        <v>746.2</v>
      </c>
      <c r="L9" s="59">
        <v>0</v>
      </c>
      <c r="M9" s="58">
        <f>H9*0.0304</f>
        <v>790.4</v>
      </c>
      <c r="N9" s="58">
        <v>25</v>
      </c>
      <c r="O9" s="58">
        <f t="shared" si="1"/>
        <v>1561.6</v>
      </c>
      <c r="P9" s="60">
        <f t="shared" si="2"/>
        <v>18438.400000000001</v>
      </c>
    </row>
    <row r="10" spans="1:16" ht="24" x14ac:dyDescent="0.2">
      <c r="A10" s="57">
        <v>9</v>
      </c>
      <c r="B10" s="43" t="s">
        <v>107</v>
      </c>
      <c r="C10" s="43" t="s">
        <v>52</v>
      </c>
      <c r="D10" s="43" t="s">
        <v>108</v>
      </c>
      <c r="E10" s="43" t="s">
        <v>55</v>
      </c>
      <c r="F10" s="44" t="s">
        <v>223</v>
      </c>
      <c r="G10" s="43" t="s">
        <v>363</v>
      </c>
      <c r="H10" s="58">
        <v>185000</v>
      </c>
      <c r="I10" s="59">
        <v>0</v>
      </c>
      <c r="J10" s="58">
        <v>185000</v>
      </c>
      <c r="K10" s="58">
        <f t="shared" si="0"/>
        <v>5309.5</v>
      </c>
      <c r="L10" s="58">
        <v>32269.54</v>
      </c>
      <c r="M10" s="58">
        <v>4943.8</v>
      </c>
      <c r="N10" s="58">
        <v>25</v>
      </c>
      <c r="O10" s="58">
        <f t="shared" si="1"/>
        <v>42547.840000000004</v>
      </c>
      <c r="P10" s="60">
        <f t="shared" si="2"/>
        <v>142452.16</v>
      </c>
    </row>
    <row r="11" spans="1:16" x14ac:dyDescent="0.2">
      <c r="A11" s="57">
        <v>10</v>
      </c>
      <c r="B11" s="43" t="s">
        <v>116</v>
      </c>
      <c r="C11" s="43" t="s">
        <v>52</v>
      </c>
      <c r="D11" s="43" t="s">
        <v>264</v>
      </c>
      <c r="E11" s="43" t="s">
        <v>59</v>
      </c>
      <c r="F11" s="44" t="s">
        <v>223</v>
      </c>
      <c r="G11" s="43" t="s">
        <v>363</v>
      </c>
      <c r="H11" s="58">
        <v>75000</v>
      </c>
      <c r="I11" s="59">
        <v>0</v>
      </c>
      <c r="J11" s="58">
        <v>75000</v>
      </c>
      <c r="K11" s="58">
        <f t="shared" si="0"/>
        <v>2152.5</v>
      </c>
      <c r="L11" s="58">
        <v>6309.38</v>
      </c>
      <c r="M11" s="58">
        <f t="shared" ref="M11:M69" si="3">H11*0.0304</f>
        <v>2280</v>
      </c>
      <c r="N11" s="58">
        <v>125</v>
      </c>
      <c r="O11" s="58">
        <f t="shared" si="1"/>
        <v>10866.880000000001</v>
      </c>
      <c r="P11" s="60">
        <f t="shared" si="2"/>
        <v>64133.119999999995</v>
      </c>
    </row>
    <row r="12" spans="1:16" x14ac:dyDescent="0.2">
      <c r="A12" s="57">
        <v>11</v>
      </c>
      <c r="B12" s="43" t="s">
        <v>137</v>
      </c>
      <c r="C12" s="43" t="s">
        <v>52</v>
      </c>
      <c r="D12" s="43" t="s">
        <v>16</v>
      </c>
      <c r="E12" s="43" t="s">
        <v>59</v>
      </c>
      <c r="F12" s="44" t="s">
        <v>223</v>
      </c>
      <c r="G12" s="43" t="s">
        <v>363</v>
      </c>
      <c r="H12" s="58">
        <v>45000</v>
      </c>
      <c r="I12" s="59">
        <v>0</v>
      </c>
      <c r="J12" s="58">
        <v>45000</v>
      </c>
      <c r="K12" s="58">
        <f t="shared" si="0"/>
        <v>1291.5</v>
      </c>
      <c r="L12" s="58">
        <v>1148.33</v>
      </c>
      <c r="M12" s="58">
        <f t="shared" si="3"/>
        <v>1368</v>
      </c>
      <c r="N12" s="58">
        <v>2275</v>
      </c>
      <c r="O12" s="58">
        <f t="shared" si="1"/>
        <v>6082.83</v>
      </c>
      <c r="P12" s="60">
        <f t="shared" si="2"/>
        <v>38917.17</v>
      </c>
    </row>
    <row r="13" spans="1:16" x14ac:dyDescent="0.2">
      <c r="A13" s="57">
        <v>12</v>
      </c>
      <c r="B13" s="43" t="s">
        <v>14</v>
      </c>
      <c r="C13" s="43" t="s">
        <v>52</v>
      </c>
      <c r="D13" s="43" t="s">
        <v>10</v>
      </c>
      <c r="E13" s="43" t="s">
        <v>51</v>
      </c>
      <c r="F13" s="44" t="s">
        <v>224</v>
      </c>
      <c r="G13" s="43" t="s">
        <v>363</v>
      </c>
      <c r="H13" s="58">
        <v>30000</v>
      </c>
      <c r="I13" s="59">
        <v>0</v>
      </c>
      <c r="J13" s="58">
        <v>30000</v>
      </c>
      <c r="K13" s="58">
        <f t="shared" si="0"/>
        <v>861</v>
      </c>
      <c r="L13" s="59">
        <v>0</v>
      </c>
      <c r="M13" s="58">
        <f t="shared" si="3"/>
        <v>912</v>
      </c>
      <c r="N13" s="58">
        <v>25</v>
      </c>
      <c r="O13" s="58">
        <f t="shared" si="1"/>
        <v>1798</v>
      </c>
      <c r="P13" s="60">
        <f t="shared" si="2"/>
        <v>28202</v>
      </c>
    </row>
    <row r="14" spans="1:16" ht="24" x14ac:dyDescent="0.2">
      <c r="A14" s="57">
        <v>13</v>
      </c>
      <c r="B14" s="43" t="s">
        <v>26</v>
      </c>
      <c r="C14" s="43" t="s">
        <v>176</v>
      </c>
      <c r="D14" s="43" t="s">
        <v>27</v>
      </c>
      <c r="E14" s="43" t="s">
        <v>49</v>
      </c>
      <c r="F14" s="44" t="s">
        <v>223</v>
      </c>
      <c r="G14" s="43" t="s">
        <v>363</v>
      </c>
      <c r="H14" s="58">
        <v>70000</v>
      </c>
      <c r="I14" s="59">
        <v>0</v>
      </c>
      <c r="J14" s="58">
        <v>70000</v>
      </c>
      <c r="K14" s="58">
        <f t="shared" si="0"/>
        <v>2009</v>
      </c>
      <c r="L14" s="58">
        <v>0</v>
      </c>
      <c r="M14" s="58">
        <f t="shared" si="3"/>
        <v>2128</v>
      </c>
      <c r="N14" s="59">
        <v>125</v>
      </c>
      <c r="O14" s="58">
        <f t="shared" si="1"/>
        <v>4262</v>
      </c>
      <c r="P14" s="60">
        <f t="shared" si="2"/>
        <v>65738</v>
      </c>
    </row>
    <row r="15" spans="1:16" ht="24" x14ac:dyDescent="0.2">
      <c r="A15" s="57">
        <v>14</v>
      </c>
      <c r="B15" s="43" t="s">
        <v>24</v>
      </c>
      <c r="C15" s="43" t="s">
        <v>176</v>
      </c>
      <c r="D15" s="43" t="s">
        <v>13</v>
      </c>
      <c r="E15" s="43" t="s">
        <v>49</v>
      </c>
      <c r="F15" s="44" t="s">
        <v>223</v>
      </c>
      <c r="G15" s="43" t="s">
        <v>363</v>
      </c>
      <c r="H15" s="58">
        <v>35000</v>
      </c>
      <c r="I15" s="59">
        <v>0</v>
      </c>
      <c r="J15" s="58">
        <v>35000</v>
      </c>
      <c r="K15" s="58">
        <f t="shared" si="0"/>
        <v>1004.5</v>
      </c>
      <c r="L15" s="58">
        <v>0</v>
      </c>
      <c r="M15" s="58">
        <f t="shared" si="3"/>
        <v>1064</v>
      </c>
      <c r="N15" s="58">
        <v>2175</v>
      </c>
      <c r="O15" s="58">
        <f t="shared" si="1"/>
        <v>4243.5</v>
      </c>
      <c r="P15" s="60">
        <f t="shared" si="2"/>
        <v>30756.5</v>
      </c>
    </row>
    <row r="16" spans="1:16" x14ac:dyDescent="0.2">
      <c r="A16" s="57">
        <v>15</v>
      </c>
      <c r="B16" s="43" t="s">
        <v>101</v>
      </c>
      <c r="C16" s="43" t="s">
        <v>201</v>
      </c>
      <c r="D16" s="43" t="s">
        <v>214</v>
      </c>
      <c r="E16" s="43" t="s">
        <v>364</v>
      </c>
      <c r="F16" s="44" t="s">
        <v>224</v>
      </c>
      <c r="G16" s="43" t="s">
        <v>363</v>
      </c>
      <c r="H16" s="58">
        <v>65000</v>
      </c>
      <c r="I16" s="59">
        <v>0</v>
      </c>
      <c r="J16" s="58">
        <v>65000</v>
      </c>
      <c r="K16" s="58">
        <f t="shared" si="0"/>
        <v>1865.5</v>
      </c>
      <c r="L16" s="58">
        <v>4427.58</v>
      </c>
      <c r="M16" s="58">
        <f t="shared" si="3"/>
        <v>1976</v>
      </c>
      <c r="N16" s="58">
        <v>25</v>
      </c>
      <c r="O16" s="58">
        <f t="shared" si="1"/>
        <v>8294.08</v>
      </c>
      <c r="P16" s="60">
        <f t="shared" si="2"/>
        <v>56705.919999999998</v>
      </c>
    </row>
    <row r="17" spans="1:16" ht="24" x14ac:dyDescent="0.2">
      <c r="A17" s="57">
        <v>16</v>
      </c>
      <c r="B17" s="43" t="s">
        <v>68</v>
      </c>
      <c r="C17" s="43" t="s">
        <v>178</v>
      </c>
      <c r="D17" s="43" t="s">
        <v>8</v>
      </c>
      <c r="E17" s="43" t="s">
        <v>48</v>
      </c>
      <c r="F17" s="44" t="s">
        <v>223</v>
      </c>
      <c r="G17" s="43" t="s">
        <v>363</v>
      </c>
      <c r="H17" s="58">
        <v>80000</v>
      </c>
      <c r="I17" s="59">
        <v>0</v>
      </c>
      <c r="J17" s="58">
        <v>80000</v>
      </c>
      <c r="K17" s="58">
        <f t="shared" si="0"/>
        <v>2296</v>
      </c>
      <c r="L17" s="58">
        <v>7400.87</v>
      </c>
      <c r="M17" s="58">
        <f t="shared" si="3"/>
        <v>2432</v>
      </c>
      <c r="N17" s="58">
        <v>25</v>
      </c>
      <c r="O17" s="58">
        <f t="shared" si="1"/>
        <v>12153.869999999999</v>
      </c>
      <c r="P17" s="60">
        <f t="shared" si="2"/>
        <v>67846.13</v>
      </c>
    </row>
    <row r="18" spans="1:16" ht="24" x14ac:dyDescent="0.2">
      <c r="A18" s="57">
        <v>17</v>
      </c>
      <c r="B18" s="43" t="s">
        <v>9</v>
      </c>
      <c r="C18" s="43" t="s">
        <v>178</v>
      </c>
      <c r="D18" s="43" t="s">
        <v>8</v>
      </c>
      <c r="E18" s="43" t="s">
        <v>48</v>
      </c>
      <c r="F18" s="44" t="s">
        <v>223</v>
      </c>
      <c r="G18" s="43" t="s">
        <v>363</v>
      </c>
      <c r="H18" s="58">
        <v>45000</v>
      </c>
      <c r="I18" s="59">
        <v>0</v>
      </c>
      <c r="J18" s="58">
        <v>45000</v>
      </c>
      <c r="K18" s="58">
        <f t="shared" si="0"/>
        <v>1291.5</v>
      </c>
      <c r="L18" s="58">
        <v>743.29</v>
      </c>
      <c r="M18" s="58">
        <f t="shared" si="3"/>
        <v>1368</v>
      </c>
      <c r="N18" s="58">
        <v>2825.24</v>
      </c>
      <c r="O18" s="58">
        <f t="shared" si="1"/>
        <v>6228.03</v>
      </c>
      <c r="P18" s="60">
        <f t="shared" si="2"/>
        <v>38771.97</v>
      </c>
    </row>
    <row r="19" spans="1:16" ht="24" x14ac:dyDescent="0.2">
      <c r="A19" s="57">
        <v>18</v>
      </c>
      <c r="B19" s="43" t="s">
        <v>54</v>
      </c>
      <c r="C19" s="43" t="s">
        <v>178</v>
      </c>
      <c r="D19" s="43" t="s">
        <v>8</v>
      </c>
      <c r="E19" s="43" t="s">
        <v>49</v>
      </c>
      <c r="F19" s="44" t="s">
        <v>223</v>
      </c>
      <c r="G19" s="43" t="s">
        <v>363</v>
      </c>
      <c r="H19" s="58">
        <v>45000</v>
      </c>
      <c r="I19" s="59">
        <v>0</v>
      </c>
      <c r="J19" s="58">
        <v>45000</v>
      </c>
      <c r="K19" s="58">
        <f t="shared" si="0"/>
        <v>1291.5</v>
      </c>
      <c r="L19" s="58">
        <v>945.81</v>
      </c>
      <c r="M19" s="58">
        <f t="shared" si="3"/>
        <v>1368</v>
      </c>
      <c r="N19" s="58">
        <v>1475.12</v>
      </c>
      <c r="O19" s="58">
        <f t="shared" si="1"/>
        <v>5080.43</v>
      </c>
      <c r="P19" s="60">
        <f t="shared" si="2"/>
        <v>39919.57</v>
      </c>
    </row>
    <row r="20" spans="1:16" x14ac:dyDescent="0.2">
      <c r="A20" s="57">
        <v>19</v>
      </c>
      <c r="B20" s="43" t="s">
        <v>118</v>
      </c>
      <c r="C20" s="43" t="s">
        <v>178</v>
      </c>
      <c r="D20" s="43" t="s">
        <v>100</v>
      </c>
      <c r="E20" s="43" t="s">
        <v>49</v>
      </c>
      <c r="F20" s="44" t="s">
        <v>224</v>
      </c>
      <c r="G20" s="43" t="s">
        <v>363</v>
      </c>
      <c r="H20" s="58">
        <v>35000</v>
      </c>
      <c r="I20" s="59">
        <v>0</v>
      </c>
      <c r="J20" s="58">
        <v>35000</v>
      </c>
      <c r="K20" s="58">
        <f t="shared" si="0"/>
        <v>1004.5</v>
      </c>
      <c r="L20" s="58">
        <v>0</v>
      </c>
      <c r="M20" s="58">
        <f t="shared" si="3"/>
        <v>1064</v>
      </c>
      <c r="N20" s="58">
        <v>25</v>
      </c>
      <c r="O20" s="58">
        <f t="shared" si="1"/>
        <v>2093.5</v>
      </c>
      <c r="P20" s="60">
        <f t="shared" si="2"/>
        <v>32906.5</v>
      </c>
    </row>
    <row r="21" spans="1:16" ht="24" x14ac:dyDescent="0.2">
      <c r="A21" s="57">
        <v>20</v>
      </c>
      <c r="B21" s="43" t="s">
        <v>235</v>
      </c>
      <c r="C21" s="43" t="s">
        <v>178</v>
      </c>
      <c r="D21" s="43" t="s">
        <v>236</v>
      </c>
      <c r="E21" s="43" t="s">
        <v>49</v>
      </c>
      <c r="F21" s="44" t="s">
        <v>223</v>
      </c>
      <c r="G21" s="43" t="s">
        <v>363</v>
      </c>
      <c r="H21" s="58">
        <v>35000</v>
      </c>
      <c r="I21" s="59">
        <v>0</v>
      </c>
      <c r="J21" s="58">
        <v>35000</v>
      </c>
      <c r="K21" s="58">
        <f t="shared" si="0"/>
        <v>1004.5</v>
      </c>
      <c r="L21" s="58">
        <v>0</v>
      </c>
      <c r="M21" s="58">
        <f t="shared" si="3"/>
        <v>1064</v>
      </c>
      <c r="N21" s="58">
        <v>25</v>
      </c>
      <c r="O21" s="58">
        <f t="shared" si="1"/>
        <v>2093.5</v>
      </c>
      <c r="P21" s="60">
        <f t="shared" si="2"/>
        <v>32906.5</v>
      </c>
    </row>
    <row r="22" spans="1:16" ht="24" x14ac:dyDescent="0.2">
      <c r="A22" s="57">
        <v>21</v>
      </c>
      <c r="B22" s="43" t="s">
        <v>20</v>
      </c>
      <c r="C22" s="43" t="s">
        <v>177</v>
      </c>
      <c r="D22" s="43" t="s">
        <v>67</v>
      </c>
      <c r="E22" s="43" t="s">
        <v>48</v>
      </c>
      <c r="F22" s="44" t="s">
        <v>223</v>
      </c>
      <c r="G22" s="43" t="s">
        <v>363</v>
      </c>
      <c r="H22" s="58">
        <v>60000</v>
      </c>
      <c r="I22" s="59">
        <v>0</v>
      </c>
      <c r="J22" s="58">
        <v>60000</v>
      </c>
      <c r="K22" s="58">
        <f t="shared" si="0"/>
        <v>1722</v>
      </c>
      <c r="L22" s="58">
        <v>3486.68</v>
      </c>
      <c r="M22" s="58">
        <f t="shared" si="3"/>
        <v>1824</v>
      </c>
      <c r="N22" s="58">
        <v>2279</v>
      </c>
      <c r="O22" s="58">
        <f t="shared" si="1"/>
        <v>9311.68</v>
      </c>
      <c r="P22" s="60">
        <f t="shared" si="2"/>
        <v>50688.32</v>
      </c>
    </row>
    <row r="23" spans="1:16" x14ac:dyDescent="0.2">
      <c r="A23" s="57">
        <v>22</v>
      </c>
      <c r="B23" s="43" t="s">
        <v>69</v>
      </c>
      <c r="C23" s="43" t="s">
        <v>177</v>
      </c>
      <c r="D23" s="43" t="s">
        <v>70</v>
      </c>
      <c r="E23" s="43" t="s">
        <v>49</v>
      </c>
      <c r="F23" s="44" t="s">
        <v>224</v>
      </c>
      <c r="G23" s="43" t="s">
        <v>363</v>
      </c>
      <c r="H23" s="58">
        <v>55000</v>
      </c>
      <c r="I23" s="59">
        <v>0</v>
      </c>
      <c r="J23" s="58">
        <v>55000</v>
      </c>
      <c r="K23" s="58">
        <f t="shared" si="0"/>
        <v>1578.5</v>
      </c>
      <c r="L23" s="58">
        <v>2559.6799999999998</v>
      </c>
      <c r="M23" s="58">
        <f t="shared" si="3"/>
        <v>1672</v>
      </c>
      <c r="N23" s="58">
        <v>125</v>
      </c>
      <c r="O23" s="58">
        <f t="shared" si="1"/>
        <v>5935.18</v>
      </c>
      <c r="P23" s="60">
        <f t="shared" si="2"/>
        <v>49064.82</v>
      </c>
    </row>
    <row r="24" spans="1:16" ht="24" x14ac:dyDescent="0.2">
      <c r="A24" s="57">
        <v>23</v>
      </c>
      <c r="B24" s="43" t="s">
        <v>86</v>
      </c>
      <c r="C24" s="43" t="s">
        <v>177</v>
      </c>
      <c r="D24" s="43" t="s">
        <v>89</v>
      </c>
      <c r="E24" s="43" t="s">
        <v>48</v>
      </c>
      <c r="F24" s="44" t="s">
        <v>224</v>
      </c>
      <c r="G24" s="43" t="s">
        <v>363</v>
      </c>
      <c r="H24" s="58">
        <v>45000</v>
      </c>
      <c r="I24" s="59">
        <v>0</v>
      </c>
      <c r="J24" s="58">
        <v>45000</v>
      </c>
      <c r="K24" s="58">
        <f t="shared" si="0"/>
        <v>1291.5</v>
      </c>
      <c r="L24" s="58">
        <v>1148.33</v>
      </c>
      <c r="M24" s="58">
        <f t="shared" si="3"/>
        <v>1368</v>
      </c>
      <c r="N24" s="58">
        <v>125</v>
      </c>
      <c r="O24" s="58">
        <f t="shared" si="1"/>
        <v>3932.83</v>
      </c>
      <c r="P24" s="60">
        <f t="shared" si="2"/>
        <v>41067.17</v>
      </c>
    </row>
    <row r="25" spans="1:16" x14ac:dyDescent="0.2">
      <c r="A25" s="57">
        <v>24</v>
      </c>
      <c r="B25" s="43" t="s">
        <v>96</v>
      </c>
      <c r="C25" s="43" t="s">
        <v>177</v>
      </c>
      <c r="D25" s="43" t="s">
        <v>97</v>
      </c>
      <c r="E25" s="43" t="s">
        <v>49</v>
      </c>
      <c r="F25" s="44" t="s">
        <v>224</v>
      </c>
      <c r="G25" s="43" t="s">
        <v>363</v>
      </c>
      <c r="H25" s="58">
        <v>36000</v>
      </c>
      <c r="I25" s="59">
        <v>0</v>
      </c>
      <c r="J25" s="58">
        <v>36000</v>
      </c>
      <c r="K25" s="58">
        <f t="shared" si="0"/>
        <v>1033.2</v>
      </c>
      <c r="L25" s="59">
        <v>0</v>
      </c>
      <c r="M25" s="58">
        <f t="shared" si="3"/>
        <v>1094.4000000000001</v>
      </c>
      <c r="N25" s="58">
        <v>125</v>
      </c>
      <c r="O25" s="58">
        <f t="shared" si="1"/>
        <v>2252.6000000000004</v>
      </c>
      <c r="P25" s="60">
        <f t="shared" si="2"/>
        <v>33747.4</v>
      </c>
    </row>
    <row r="26" spans="1:16" ht="24" x14ac:dyDescent="0.2">
      <c r="A26" s="57">
        <v>25</v>
      </c>
      <c r="B26" s="43" t="s">
        <v>103</v>
      </c>
      <c r="C26" s="43" t="s">
        <v>177</v>
      </c>
      <c r="D26" s="43" t="s">
        <v>13</v>
      </c>
      <c r="E26" s="43" t="s">
        <v>49</v>
      </c>
      <c r="F26" s="44" t="s">
        <v>224</v>
      </c>
      <c r="G26" s="43" t="s">
        <v>363</v>
      </c>
      <c r="H26" s="58">
        <v>35000</v>
      </c>
      <c r="I26" s="59">
        <v>0</v>
      </c>
      <c r="J26" s="58">
        <v>35000</v>
      </c>
      <c r="K26" s="58">
        <f t="shared" si="0"/>
        <v>1004.5</v>
      </c>
      <c r="L26" s="58">
        <v>0</v>
      </c>
      <c r="M26" s="58">
        <f t="shared" si="3"/>
        <v>1064</v>
      </c>
      <c r="N26" s="58">
        <v>25</v>
      </c>
      <c r="O26" s="58">
        <f t="shared" si="1"/>
        <v>2093.5</v>
      </c>
      <c r="P26" s="60">
        <f t="shared" si="2"/>
        <v>32906.5</v>
      </c>
    </row>
    <row r="27" spans="1:16" x14ac:dyDescent="0.2">
      <c r="A27" s="57">
        <v>26</v>
      </c>
      <c r="B27" s="43" t="s">
        <v>262</v>
      </c>
      <c r="C27" s="43" t="s">
        <v>177</v>
      </c>
      <c r="D27" s="43" t="s">
        <v>263</v>
      </c>
      <c r="E27" s="43" t="s">
        <v>49</v>
      </c>
      <c r="F27" s="44" t="s">
        <v>223</v>
      </c>
      <c r="G27" s="43" t="s">
        <v>363</v>
      </c>
      <c r="H27" s="58">
        <v>45000</v>
      </c>
      <c r="I27" s="59">
        <v>0</v>
      </c>
      <c r="J27" s="58">
        <v>45000</v>
      </c>
      <c r="K27" s="58">
        <f t="shared" si="0"/>
        <v>1291.5</v>
      </c>
      <c r="L27" s="58">
        <v>1148.33</v>
      </c>
      <c r="M27" s="58">
        <f t="shared" si="3"/>
        <v>1368</v>
      </c>
      <c r="N27" s="58">
        <v>25</v>
      </c>
      <c r="O27" s="58">
        <f t="shared" si="1"/>
        <v>3832.83</v>
      </c>
      <c r="P27" s="60">
        <f t="shared" si="2"/>
        <v>41167.17</v>
      </c>
    </row>
    <row r="28" spans="1:16" ht="24" x14ac:dyDescent="0.2">
      <c r="A28" s="57">
        <v>27</v>
      </c>
      <c r="B28" s="43" t="s">
        <v>171</v>
      </c>
      <c r="C28" s="43" t="s">
        <v>226</v>
      </c>
      <c r="D28" s="43" t="s">
        <v>32</v>
      </c>
      <c r="E28" s="43" t="s">
        <v>59</v>
      </c>
      <c r="F28" s="44" t="s">
        <v>224</v>
      </c>
      <c r="G28" s="43" t="s">
        <v>363</v>
      </c>
      <c r="H28" s="58">
        <v>100000</v>
      </c>
      <c r="I28" s="59">
        <v>0</v>
      </c>
      <c r="J28" s="58">
        <v>100000</v>
      </c>
      <c r="K28" s="58">
        <f t="shared" si="0"/>
        <v>2870</v>
      </c>
      <c r="L28" s="58">
        <v>12105.37</v>
      </c>
      <c r="M28" s="58">
        <f t="shared" si="3"/>
        <v>3040</v>
      </c>
      <c r="N28" s="58">
        <v>25</v>
      </c>
      <c r="O28" s="58">
        <f t="shared" si="1"/>
        <v>18040.370000000003</v>
      </c>
      <c r="P28" s="60">
        <f t="shared" si="2"/>
        <v>81959.63</v>
      </c>
    </row>
    <row r="29" spans="1:16" ht="24" x14ac:dyDescent="0.2">
      <c r="A29" s="57">
        <v>28</v>
      </c>
      <c r="B29" s="43" t="s">
        <v>170</v>
      </c>
      <c r="C29" s="43" t="s">
        <v>226</v>
      </c>
      <c r="D29" s="43" t="s">
        <v>32</v>
      </c>
      <c r="E29" s="43" t="s">
        <v>59</v>
      </c>
      <c r="F29" s="44" t="s">
        <v>224</v>
      </c>
      <c r="G29" s="43" t="s">
        <v>363</v>
      </c>
      <c r="H29" s="58">
        <v>100000</v>
      </c>
      <c r="I29" s="59">
        <v>0</v>
      </c>
      <c r="J29" s="58">
        <v>100000</v>
      </c>
      <c r="K29" s="58">
        <f t="shared" si="0"/>
        <v>2870</v>
      </c>
      <c r="L29" s="58">
        <v>12105.37</v>
      </c>
      <c r="M29" s="58">
        <f t="shared" si="3"/>
        <v>3040</v>
      </c>
      <c r="N29" s="58">
        <v>25</v>
      </c>
      <c r="O29" s="58">
        <f t="shared" si="1"/>
        <v>18040.370000000003</v>
      </c>
      <c r="P29" s="60">
        <f t="shared" si="2"/>
        <v>81959.63</v>
      </c>
    </row>
    <row r="30" spans="1:16" ht="24" x14ac:dyDescent="0.2">
      <c r="A30" s="57">
        <v>29</v>
      </c>
      <c r="B30" s="43" t="s">
        <v>169</v>
      </c>
      <c r="C30" s="43" t="s">
        <v>226</v>
      </c>
      <c r="D30" s="43" t="s">
        <v>98</v>
      </c>
      <c r="E30" s="43" t="s">
        <v>59</v>
      </c>
      <c r="F30" s="44" t="s">
        <v>223</v>
      </c>
      <c r="G30" s="43" t="s">
        <v>363</v>
      </c>
      <c r="H30" s="58">
        <v>40000</v>
      </c>
      <c r="I30" s="59">
        <v>0</v>
      </c>
      <c r="J30" s="58">
        <v>40000</v>
      </c>
      <c r="K30" s="58">
        <f t="shared" si="0"/>
        <v>1148</v>
      </c>
      <c r="L30" s="58">
        <v>442.65</v>
      </c>
      <c r="M30" s="58">
        <f t="shared" si="3"/>
        <v>1216</v>
      </c>
      <c r="N30" s="58">
        <v>125</v>
      </c>
      <c r="O30" s="58">
        <f t="shared" si="1"/>
        <v>2931.65</v>
      </c>
      <c r="P30" s="60">
        <f t="shared" si="2"/>
        <v>37068.35</v>
      </c>
    </row>
    <row r="31" spans="1:16" ht="24" x14ac:dyDescent="0.2">
      <c r="A31" s="57">
        <v>30</v>
      </c>
      <c r="B31" s="43" t="s">
        <v>168</v>
      </c>
      <c r="C31" s="43" t="s">
        <v>226</v>
      </c>
      <c r="D31" s="43" t="s">
        <v>32</v>
      </c>
      <c r="E31" s="43" t="s">
        <v>59</v>
      </c>
      <c r="F31" s="44" t="s">
        <v>224</v>
      </c>
      <c r="G31" s="43" t="s">
        <v>363</v>
      </c>
      <c r="H31" s="58">
        <v>100000</v>
      </c>
      <c r="I31" s="59">
        <v>0</v>
      </c>
      <c r="J31" s="58">
        <v>100000</v>
      </c>
      <c r="K31" s="58">
        <f t="shared" si="0"/>
        <v>2870</v>
      </c>
      <c r="L31" s="58">
        <v>12105.37</v>
      </c>
      <c r="M31" s="58">
        <f t="shared" si="3"/>
        <v>3040</v>
      </c>
      <c r="N31" s="58">
        <v>25</v>
      </c>
      <c r="O31" s="58">
        <f t="shared" si="1"/>
        <v>18040.370000000003</v>
      </c>
      <c r="P31" s="60">
        <f t="shared" si="2"/>
        <v>81959.63</v>
      </c>
    </row>
    <row r="32" spans="1:16" ht="24" x14ac:dyDescent="0.2">
      <c r="A32" s="57">
        <v>31</v>
      </c>
      <c r="B32" s="43" t="s">
        <v>237</v>
      </c>
      <c r="C32" s="43" t="s">
        <v>226</v>
      </c>
      <c r="D32" s="43" t="s">
        <v>238</v>
      </c>
      <c r="E32" s="43" t="s">
        <v>49</v>
      </c>
      <c r="F32" s="44" t="s">
        <v>223</v>
      </c>
      <c r="G32" s="43" t="s">
        <v>363</v>
      </c>
      <c r="H32" s="58">
        <v>35000</v>
      </c>
      <c r="I32" s="59">
        <v>0</v>
      </c>
      <c r="J32" s="58">
        <v>35000</v>
      </c>
      <c r="K32" s="58">
        <f t="shared" si="0"/>
        <v>1004.5</v>
      </c>
      <c r="L32" s="58">
        <v>0</v>
      </c>
      <c r="M32" s="58">
        <f t="shared" si="3"/>
        <v>1064</v>
      </c>
      <c r="N32" s="58">
        <v>25</v>
      </c>
      <c r="O32" s="58">
        <f t="shared" si="1"/>
        <v>2093.5</v>
      </c>
      <c r="P32" s="60">
        <f t="shared" si="2"/>
        <v>32906.5</v>
      </c>
    </row>
    <row r="33" spans="1:16" ht="24" x14ac:dyDescent="0.2">
      <c r="A33" s="57">
        <v>32</v>
      </c>
      <c r="B33" s="43" t="s">
        <v>12</v>
      </c>
      <c r="C33" s="43" t="s">
        <v>165</v>
      </c>
      <c r="D33" s="43" t="s">
        <v>239</v>
      </c>
      <c r="E33" s="43" t="s">
        <v>48</v>
      </c>
      <c r="F33" s="44" t="s">
        <v>223</v>
      </c>
      <c r="G33" s="43" t="s">
        <v>363</v>
      </c>
      <c r="H33" s="58">
        <v>80000</v>
      </c>
      <c r="I33" s="59">
        <v>0</v>
      </c>
      <c r="J33" s="58">
        <v>80000</v>
      </c>
      <c r="K33" s="58">
        <f t="shared" si="0"/>
        <v>2296</v>
      </c>
      <c r="L33" s="58">
        <v>7063.34</v>
      </c>
      <c r="M33" s="58">
        <f t="shared" si="3"/>
        <v>2432</v>
      </c>
      <c r="N33" s="58">
        <v>1475.12</v>
      </c>
      <c r="O33" s="58">
        <f t="shared" si="1"/>
        <v>13266.46</v>
      </c>
      <c r="P33" s="60">
        <f t="shared" si="2"/>
        <v>66733.540000000008</v>
      </c>
    </row>
    <row r="34" spans="1:16" x14ac:dyDescent="0.2">
      <c r="A34" s="57">
        <v>33</v>
      </c>
      <c r="B34" s="43" t="s">
        <v>71</v>
      </c>
      <c r="C34" s="43" t="s">
        <v>164</v>
      </c>
      <c r="D34" s="43" t="s">
        <v>209</v>
      </c>
      <c r="E34" s="43" t="s">
        <v>49</v>
      </c>
      <c r="F34" s="44" t="s">
        <v>224</v>
      </c>
      <c r="G34" s="43" t="s">
        <v>363</v>
      </c>
      <c r="H34" s="58">
        <v>36000</v>
      </c>
      <c r="I34" s="59">
        <v>0</v>
      </c>
      <c r="J34" s="58">
        <v>36000</v>
      </c>
      <c r="K34" s="58">
        <f t="shared" si="0"/>
        <v>1033.2</v>
      </c>
      <c r="L34" s="58">
        <v>0</v>
      </c>
      <c r="M34" s="58">
        <f t="shared" si="3"/>
        <v>1094.4000000000001</v>
      </c>
      <c r="N34" s="59">
        <v>25</v>
      </c>
      <c r="O34" s="58">
        <f t="shared" si="1"/>
        <v>2152.6000000000004</v>
      </c>
      <c r="P34" s="60">
        <f>H34-O34</f>
        <v>33847.4</v>
      </c>
    </row>
    <row r="35" spans="1:16" ht="24" x14ac:dyDescent="0.2">
      <c r="A35" s="57">
        <v>34</v>
      </c>
      <c r="B35" s="43" t="s">
        <v>85</v>
      </c>
      <c r="C35" s="43" t="s">
        <v>164</v>
      </c>
      <c r="D35" s="43" t="s">
        <v>255</v>
      </c>
      <c r="E35" s="43" t="s">
        <v>49</v>
      </c>
      <c r="F35" s="44" t="s">
        <v>223</v>
      </c>
      <c r="G35" s="43" t="s">
        <v>363</v>
      </c>
      <c r="H35" s="58">
        <v>35000</v>
      </c>
      <c r="I35" s="59">
        <v>0</v>
      </c>
      <c r="J35" s="58">
        <v>35000</v>
      </c>
      <c r="K35" s="58">
        <f t="shared" si="0"/>
        <v>1004.5</v>
      </c>
      <c r="L35" s="59">
        <v>0</v>
      </c>
      <c r="M35" s="58">
        <f t="shared" si="3"/>
        <v>1064</v>
      </c>
      <c r="N35" s="59">
        <v>25</v>
      </c>
      <c r="O35" s="58">
        <f t="shared" si="1"/>
        <v>2093.5</v>
      </c>
      <c r="P35" s="60">
        <f>H35-O35</f>
        <v>32906.5</v>
      </c>
    </row>
    <row r="36" spans="1:16" x14ac:dyDescent="0.2">
      <c r="A36" s="57">
        <v>35</v>
      </c>
      <c r="B36" s="43" t="s">
        <v>148</v>
      </c>
      <c r="C36" s="43" t="s">
        <v>164</v>
      </c>
      <c r="D36" s="43" t="s">
        <v>13</v>
      </c>
      <c r="E36" s="43" t="s">
        <v>49</v>
      </c>
      <c r="F36" s="44" t="s">
        <v>224</v>
      </c>
      <c r="G36" s="43" t="s">
        <v>363</v>
      </c>
      <c r="H36" s="58">
        <v>35000</v>
      </c>
      <c r="I36" s="59">
        <v>0</v>
      </c>
      <c r="J36" s="58">
        <v>35000</v>
      </c>
      <c r="K36" s="58">
        <f t="shared" si="0"/>
        <v>1004.5</v>
      </c>
      <c r="L36" s="59">
        <v>0</v>
      </c>
      <c r="M36" s="58">
        <f t="shared" si="3"/>
        <v>1064</v>
      </c>
      <c r="N36" s="58">
        <v>2974.04</v>
      </c>
      <c r="O36" s="58">
        <f t="shared" si="1"/>
        <v>5042.54</v>
      </c>
      <c r="P36" s="60">
        <f t="shared" ref="P36:P95" si="4">J36-O36</f>
        <v>29957.46</v>
      </c>
    </row>
    <row r="37" spans="1:16" x14ac:dyDescent="0.2">
      <c r="A37" s="57">
        <v>36</v>
      </c>
      <c r="B37" s="43" t="s">
        <v>57</v>
      </c>
      <c r="C37" s="43" t="s">
        <v>164</v>
      </c>
      <c r="D37" s="43" t="s">
        <v>13</v>
      </c>
      <c r="E37" s="43" t="s">
        <v>48</v>
      </c>
      <c r="F37" s="44" t="s">
        <v>223</v>
      </c>
      <c r="G37" s="43" t="s">
        <v>363</v>
      </c>
      <c r="H37" s="58">
        <v>35000</v>
      </c>
      <c r="I37" s="59">
        <v>0</v>
      </c>
      <c r="J37" s="58">
        <v>35000</v>
      </c>
      <c r="K37" s="58">
        <f t="shared" si="0"/>
        <v>1004.5</v>
      </c>
      <c r="L37" s="58">
        <v>0</v>
      </c>
      <c r="M37" s="58">
        <f t="shared" si="3"/>
        <v>1064</v>
      </c>
      <c r="N37" s="58">
        <v>125</v>
      </c>
      <c r="O37" s="58">
        <f t="shared" si="1"/>
        <v>2193.5</v>
      </c>
      <c r="P37" s="60">
        <f t="shared" si="4"/>
        <v>32806.5</v>
      </c>
    </row>
    <row r="38" spans="1:16" x14ac:dyDescent="0.2">
      <c r="A38" s="57">
        <v>37</v>
      </c>
      <c r="B38" s="43" t="s">
        <v>172</v>
      </c>
      <c r="C38" s="43" t="s">
        <v>164</v>
      </c>
      <c r="D38" s="43" t="s">
        <v>13</v>
      </c>
      <c r="E38" s="43" t="s">
        <v>49</v>
      </c>
      <c r="F38" s="44" t="s">
        <v>223</v>
      </c>
      <c r="G38" s="43" t="s">
        <v>363</v>
      </c>
      <c r="H38" s="58">
        <v>35000</v>
      </c>
      <c r="I38" s="59">
        <v>0</v>
      </c>
      <c r="J38" s="58">
        <v>35000</v>
      </c>
      <c r="K38" s="58">
        <f t="shared" si="0"/>
        <v>1004.5</v>
      </c>
      <c r="L38" s="59">
        <v>0</v>
      </c>
      <c r="M38" s="58">
        <f t="shared" si="3"/>
        <v>1064</v>
      </c>
      <c r="N38" s="58">
        <v>25</v>
      </c>
      <c r="O38" s="58">
        <f t="shared" si="1"/>
        <v>2093.5</v>
      </c>
      <c r="P38" s="60">
        <f t="shared" si="4"/>
        <v>32906.5</v>
      </c>
    </row>
    <row r="39" spans="1:16" x14ac:dyDescent="0.2">
      <c r="A39" s="57">
        <v>38</v>
      </c>
      <c r="B39" s="43" t="s">
        <v>181</v>
      </c>
      <c r="C39" s="43" t="s">
        <v>164</v>
      </c>
      <c r="D39" s="43" t="s">
        <v>215</v>
      </c>
      <c r="E39" s="43" t="s">
        <v>51</v>
      </c>
      <c r="F39" s="44" t="s">
        <v>224</v>
      </c>
      <c r="G39" s="43" t="s">
        <v>363</v>
      </c>
      <c r="H39" s="58">
        <v>17500</v>
      </c>
      <c r="I39" s="59">
        <v>0</v>
      </c>
      <c r="J39" s="58">
        <v>17500</v>
      </c>
      <c r="K39" s="58">
        <f t="shared" si="0"/>
        <v>502.25</v>
      </c>
      <c r="L39" s="59">
        <v>0</v>
      </c>
      <c r="M39" s="58">
        <f t="shared" si="3"/>
        <v>532</v>
      </c>
      <c r="N39" s="58">
        <v>25</v>
      </c>
      <c r="O39" s="58">
        <f t="shared" si="1"/>
        <v>1059.25</v>
      </c>
      <c r="P39" s="60">
        <f t="shared" si="4"/>
        <v>16440.75</v>
      </c>
    </row>
    <row r="40" spans="1:16" ht="24" x14ac:dyDescent="0.2">
      <c r="A40" s="57">
        <v>39</v>
      </c>
      <c r="B40" s="43" t="s">
        <v>60</v>
      </c>
      <c r="C40" s="43" t="s">
        <v>164</v>
      </c>
      <c r="D40" s="43" t="s">
        <v>240</v>
      </c>
      <c r="E40" s="43" t="s">
        <v>49</v>
      </c>
      <c r="F40" s="44" t="s">
        <v>224</v>
      </c>
      <c r="G40" s="43" t="s">
        <v>363</v>
      </c>
      <c r="H40" s="58">
        <v>27000</v>
      </c>
      <c r="I40" s="59">
        <v>0</v>
      </c>
      <c r="J40" s="58">
        <v>27000</v>
      </c>
      <c r="K40" s="58">
        <f t="shared" si="0"/>
        <v>774.9</v>
      </c>
      <c r="L40" s="59">
        <v>0</v>
      </c>
      <c r="M40" s="58">
        <f t="shared" si="3"/>
        <v>820.8</v>
      </c>
      <c r="N40" s="58">
        <v>25</v>
      </c>
      <c r="O40" s="58">
        <f t="shared" si="1"/>
        <v>1620.6999999999998</v>
      </c>
      <c r="P40" s="60">
        <f t="shared" si="4"/>
        <v>25379.3</v>
      </c>
    </row>
    <row r="41" spans="1:16" ht="24" x14ac:dyDescent="0.2">
      <c r="A41" s="57">
        <v>40</v>
      </c>
      <c r="B41" s="43" t="s">
        <v>147</v>
      </c>
      <c r="C41" s="43" t="s">
        <v>164</v>
      </c>
      <c r="D41" s="43" t="s">
        <v>94</v>
      </c>
      <c r="E41" s="43" t="s">
        <v>51</v>
      </c>
      <c r="F41" s="44" t="s">
        <v>224</v>
      </c>
      <c r="G41" s="43" t="s">
        <v>363</v>
      </c>
      <c r="H41" s="58">
        <v>20500</v>
      </c>
      <c r="I41" s="59">
        <v>0</v>
      </c>
      <c r="J41" s="58">
        <v>20500</v>
      </c>
      <c r="K41" s="58">
        <f t="shared" si="0"/>
        <v>588.35</v>
      </c>
      <c r="L41" s="59">
        <v>0</v>
      </c>
      <c r="M41" s="58">
        <f t="shared" si="3"/>
        <v>623.20000000000005</v>
      </c>
      <c r="N41" s="58">
        <v>25</v>
      </c>
      <c r="O41" s="58">
        <f t="shared" si="1"/>
        <v>1236.5500000000002</v>
      </c>
      <c r="P41" s="60">
        <f t="shared" si="4"/>
        <v>19263.45</v>
      </c>
    </row>
    <row r="42" spans="1:16" x14ac:dyDescent="0.2">
      <c r="A42" s="57">
        <v>41</v>
      </c>
      <c r="B42" s="43" t="s">
        <v>29</v>
      </c>
      <c r="C42" s="43" t="s">
        <v>164</v>
      </c>
      <c r="D42" s="43" t="s">
        <v>10</v>
      </c>
      <c r="E42" s="43" t="s">
        <v>51</v>
      </c>
      <c r="F42" s="44" t="s">
        <v>224</v>
      </c>
      <c r="G42" s="43" t="s">
        <v>363</v>
      </c>
      <c r="H42" s="58">
        <v>22000</v>
      </c>
      <c r="I42" s="59">
        <v>0</v>
      </c>
      <c r="J42" s="58">
        <v>22000</v>
      </c>
      <c r="K42" s="58">
        <f t="shared" si="0"/>
        <v>631.4</v>
      </c>
      <c r="L42" s="59">
        <v>0</v>
      </c>
      <c r="M42" s="58">
        <f t="shared" si="3"/>
        <v>668.8</v>
      </c>
      <c r="N42" s="58">
        <v>125</v>
      </c>
      <c r="O42" s="58">
        <f t="shared" si="1"/>
        <v>1425.1999999999998</v>
      </c>
      <c r="P42" s="60">
        <f t="shared" si="4"/>
        <v>20574.8</v>
      </c>
    </row>
    <row r="43" spans="1:16" ht="24" x14ac:dyDescent="0.2">
      <c r="A43" s="57">
        <v>42</v>
      </c>
      <c r="B43" s="43" t="s">
        <v>180</v>
      </c>
      <c r="C43" s="43" t="s">
        <v>164</v>
      </c>
      <c r="D43" s="43" t="s">
        <v>10</v>
      </c>
      <c r="E43" s="43" t="s">
        <v>49</v>
      </c>
      <c r="F43" s="44" t="s">
        <v>224</v>
      </c>
      <c r="G43" s="43" t="s">
        <v>363</v>
      </c>
      <c r="H43" s="58">
        <v>22000</v>
      </c>
      <c r="I43" s="59">
        <v>0</v>
      </c>
      <c r="J43" s="58">
        <v>22000</v>
      </c>
      <c r="K43" s="58">
        <f t="shared" si="0"/>
        <v>631.4</v>
      </c>
      <c r="L43" s="59">
        <v>0</v>
      </c>
      <c r="M43" s="58">
        <f t="shared" si="3"/>
        <v>668.8</v>
      </c>
      <c r="N43" s="58">
        <v>1375.12</v>
      </c>
      <c r="O43" s="58">
        <f t="shared" si="1"/>
        <v>2675.3199999999997</v>
      </c>
      <c r="P43" s="60">
        <f t="shared" si="4"/>
        <v>19324.68</v>
      </c>
    </row>
    <row r="44" spans="1:16" x14ac:dyDescent="0.2">
      <c r="A44" s="57">
        <v>43</v>
      </c>
      <c r="B44" s="43" t="s">
        <v>210</v>
      </c>
      <c r="C44" s="43" t="s">
        <v>164</v>
      </c>
      <c r="D44" s="43" t="s">
        <v>10</v>
      </c>
      <c r="E44" s="43" t="s">
        <v>49</v>
      </c>
      <c r="F44" s="44" t="s">
        <v>224</v>
      </c>
      <c r="G44" s="43" t="s">
        <v>363</v>
      </c>
      <c r="H44" s="58">
        <v>20000</v>
      </c>
      <c r="I44" s="59">
        <v>0</v>
      </c>
      <c r="J44" s="58">
        <v>20000</v>
      </c>
      <c r="K44" s="58">
        <f t="shared" si="0"/>
        <v>574</v>
      </c>
      <c r="L44" s="58">
        <v>0</v>
      </c>
      <c r="M44" s="58">
        <f t="shared" si="3"/>
        <v>608</v>
      </c>
      <c r="N44" s="58">
        <v>25</v>
      </c>
      <c r="O44" s="58">
        <f t="shared" si="1"/>
        <v>1207</v>
      </c>
      <c r="P44" s="60">
        <f t="shared" si="4"/>
        <v>18793</v>
      </c>
    </row>
    <row r="45" spans="1:16" ht="24" x14ac:dyDescent="0.2">
      <c r="A45" s="57">
        <v>44</v>
      </c>
      <c r="B45" s="43" t="s">
        <v>30</v>
      </c>
      <c r="C45" s="43" t="s">
        <v>164</v>
      </c>
      <c r="D45" s="43" t="s">
        <v>10</v>
      </c>
      <c r="E45" s="43" t="s">
        <v>51</v>
      </c>
      <c r="F45" s="44" t="s">
        <v>224</v>
      </c>
      <c r="G45" s="43" t="s">
        <v>363</v>
      </c>
      <c r="H45" s="58">
        <v>22000</v>
      </c>
      <c r="I45" s="59">
        <v>0</v>
      </c>
      <c r="J45" s="58">
        <v>22000</v>
      </c>
      <c r="K45" s="58">
        <f t="shared" si="0"/>
        <v>631.4</v>
      </c>
      <c r="L45" s="59">
        <v>0</v>
      </c>
      <c r="M45" s="58">
        <f t="shared" si="3"/>
        <v>668.8</v>
      </c>
      <c r="N45" s="58">
        <v>125</v>
      </c>
      <c r="O45" s="58">
        <f t="shared" si="1"/>
        <v>1425.1999999999998</v>
      </c>
      <c r="P45" s="60">
        <f t="shared" si="4"/>
        <v>20574.8</v>
      </c>
    </row>
    <row r="46" spans="1:16" x14ac:dyDescent="0.2">
      <c r="A46" s="57">
        <v>45</v>
      </c>
      <c r="B46" s="43" t="s">
        <v>61</v>
      </c>
      <c r="C46" s="43" t="s">
        <v>164</v>
      </c>
      <c r="D46" s="43" t="s">
        <v>62</v>
      </c>
      <c r="E46" s="43" t="s">
        <v>51</v>
      </c>
      <c r="F46" s="44" t="s">
        <v>224</v>
      </c>
      <c r="G46" s="43" t="s">
        <v>363</v>
      </c>
      <c r="H46" s="58">
        <v>22000</v>
      </c>
      <c r="I46" s="59">
        <v>0</v>
      </c>
      <c r="J46" s="58">
        <v>22000</v>
      </c>
      <c r="K46" s="58">
        <f t="shared" si="0"/>
        <v>631.4</v>
      </c>
      <c r="L46" s="59">
        <v>0</v>
      </c>
      <c r="M46" s="58">
        <f t="shared" si="3"/>
        <v>668.8</v>
      </c>
      <c r="N46" s="58">
        <v>1687.98</v>
      </c>
      <c r="O46" s="58">
        <f t="shared" si="1"/>
        <v>2988.18</v>
      </c>
      <c r="P46" s="60">
        <f t="shared" si="4"/>
        <v>19011.82</v>
      </c>
    </row>
    <row r="47" spans="1:16" ht="24" x14ac:dyDescent="0.2">
      <c r="A47" s="57">
        <v>46</v>
      </c>
      <c r="B47" s="43" t="s">
        <v>211</v>
      </c>
      <c r="C47" s="43" t="s">
        <v>164</v>
      </c>
      <c r="D47" s="43" t="s">
        <v>212</v>
      </c>
      <c r="E47" s="43" t="s">
        <v>51</v>
      </c>
      <c r="F47" s="44" t="s">
        <v>224</v>
      </c>
      <c r="G47" s="43" t="s">
        <v>363</v>
      </c>
      <c r="H47" s="58">
        <v>20500</v>
      </c>
      <c r="I47" s="59">
        <v>0</v>
      </c>
      <c r="J47" s="58">
        <v>20500</v>
      </c>
      <c r="K47" s="58">
        <f t="shared" si="0"/>
        <v>588.35</v>
      </c>
      <c r="L47" s="59">
        <v>0</v>
      </c>
      <c r="M47" s="58">
        <f t="shared" si="3"/>
        <v>623.20000000000005</v>
      </c>
      <c r="N47" s="58">
        <v>25</v>
      </c>
      <c r="O47" s="58">
        <f t="shared" si="1"/>
        <v>1236.5500000000002</v>
      </c>
      <c r="P47" s="60">
        <f t="shared" si="4"/>
        <v>19263.45</v>
      </c>
    </row>
    <row r="48" spans="1:16" ht="24" x14ac:dyDescent="0.2">
      <c r="A48" s="57">
        <v>47</v>
      </c>
      <c r="B48" s="43" t="s">
        <v>206</v>
      </c>
      <c r="C48" s="43" t="s">
        <v>164</v>
      </c>
      <c r="D48" s="43" t="s">
        <v>95</v>
      </c>
      <c r="E48" s="43" t="s">
        <v>49</v>
      </c>
      <c r="F48" s="44" t="s">
        <v>224</v>
      </c>
      <c r="G48" s="43" t="s">
        <v>363</v>
      </c>
      <c r="H48" s="58">
        <v>16500</v>
      </c>
      <c r="I48" s="59">
        <v>0</v>
      </c>
      <c r="J48" s="58">
        <v>16500</v>
      </c>
      <c r="K48" s="58">
        <f t="shared" si="0"/>
        <v>473.55</v>
      </c>
      <c r="L48" s="59">
        <v>0</v>
      </c>
      <c r="M48" s="58">
        <f t="shared" si="3"/>
        <v>501.6</v>
      </c>
      <c r="N48" s="58">
        <v>1375.12</v>
      </c>
      <c r="O48" s="58">
        <f t="shared" si="1"/>
        <v>2350.27</v>
      </c>
      <c r="P48" s="60">
        <f t="shared" si="4"/>
        <v>14149.73</v>
      </c>
    </row>
    <row r="49" spans="1:16" x14ac:dyDescent="0.2">
      <c r="A49" s="57">
        <v>48</v>
      </c>
      <c r="B49" s="43" t="s">
        <v>93</v>
      </c>
      <c r="C49" s="43" t="s">
        <v>164</v>
      </c>
      <c r="D49" s="43" t="s">
        <v>17</v>
      </c>
      <c r="E49" s="43" t="s">
        <v>51</v>
      </c>
      <c r="F49" s="44" t="s">
        <v>223</v>
      </c>
      <c r="G49" s="43" t="s">
        <v>363</v>
      </c>
      <c r="H49" s="58">
        <v>16500</v>
      </c>
      <c r="I49" s="59">
        <v>0</v>
      </c>
      <c r="J49" s="58">
        <v>16500</v>
      </c>
      <c r="K49" s="58">
        <f t="shared" si="0"/>
        <v>473.55</v>
      </c>
      <c r="L49" s="59">
        <v>0</v>
      </c>
      <c r="M49" s="58">
        <f t="shared" si="3"/>
        <v>501.6</v>
      </c>
      <c r="N49" s="58">
        <v>25</v>
      </c>
      <c r="O49" s="58">
        <f t="shared" si="1"/>
        <v>1000.1500000000001</v>
      </c>
      <c r="P49" s="60">
        <f t="shared" si="4"/>
        <v>15499.85</v>
      </c>
    </row>
    <row r="50" spans="1:16" x14ac:dyDescent="0.2">
      <c r="A50" s="57">
        <v>49</v>
      </c>
      <c r="B50" s="43" t="s">
        <v>31</v>
      </c>
      <c r="C50" s="43" t="s">
        <v>164</v>
      </c>
      <c r="D50" s="43" t="s">
        <v>17</v>
      </c>
      <c r="E50" s="43" t="s">
        <v>51</v>
      </c>
      <c r="F50" s="44" t="s">
        <v>223</v>
      </c>
      <c r="G50" s="43" t="s">
        <v>363</v>
      </c>
      <c r="H50" s="58">
        <v>16500</v>
      </c>
      <c r="I50" s="59">
        <v>0</v>
      </c>
      <c r="J50" s="58">
        <v>16500</v>
      </c>
      <c r="K50" s="58">
        <f t="shared" si="0"/>
        <v>473.55</v>
      </c>
      <c r="L50" s="59">
        <v>0</v>
      </c>
      <c r="M50" s="58">
        <f t="shared" si="3"/>
        <v>501.6</v>
      </c>
      <c r="N50" s="58">
        <v>3013.91</v>
      </c>
      <c r="O50" s="58">
        <f t="shared" si="1"/>
        <v>3989.06</v>
      </c>
      <c r="P50" s="60">
        <f t="shared" si="4"/>
        <v>12510.94</v>
      </c>
    </row>
    <row r="51" spans="1:16" ht="24" x14ac:dyDescent="0.2">
      <c r="A51" s="57">
        <v>50</v>
      </c>
      <c r="B51" s="43" t="s">
        <v>182</v>
      </c>
      <c r="C51" s="43" t="s">
        <v>164</v>
      </c>
      <c r="D51" s="43" t="s">
        <v>17</v>
      </c>
      <c r="E51" s="43" t="s">
        <v>51</v>
      </c>
      <c r="F51" s="44" t="s">
        <v>223</v>
      </c>
      <c r="G51" s="43" t="s">
        <v>363</v>
      </c>
      <c r="H51" s="58">
        <v>16500</v>
      </c>
      <c r="I51" s="59">
        <v>0</v>
      </c>
      <c r="J51" s="58">
        <v>16500</v>
      </c>
      <c r="K51" s="58">
        <f t="shared" si="0"/>
        <v>473.55</v>
      </c>
      <c r="L51" s="59">
        <v>0</v>
      </c>
      <c r="M51" s="58">
        <f t="shared" si="3"/>
        <v>501.6</v>
      </c>
      <c r="N51" s="58">
        <v>2770.58</v>
      </c>
      <c r="O51" s="58">
        <f t="shared" si="1"/>
        <v>3745.73</v>
      </c>
      <c r="P51" s="60">
        <f t="shared" si="4"/>
        <v>12754.27</v>
      </c>
    </row>
    <row r="52" spans="1:16" x14ac:dyDescent="0.2">
      <c r="A52" s="57">
        <v>51</v>
      </c>
      <c r="B52" s="43" t="s">
        <v>28</v>
      </c>
      <c r="C52" s="43" t="s">
        <v>164</v>
      </c>
      <c r="D52" s="43" t="s">
        <v>17</v>
      </c>
      <c r="E52" s="43" t="s">
        <v>51</v>
      </c>
      <c r="F52" s="44" t="s">
        <v>223</v>
      </c>
      <c r="G52" s="43" t="s">
        <v>363</v>
      </c>
      <c r="H52" s="58">
        <v>16500</v>
      </c>
      <c r="I52" s="59">
        <v>0</v>
      </c>
      <c r="J52" s="58">
        <v>16500</v>
      </c>
      <c r="K52" s="58">
        <f t="shared" si="0"/>
        <v>473.55</v>
      </c>
      <c r="L52" s="59">
        <v>0</v>
      </c>
      <c r="M52" s="58">
        <f t="shared" si="3"/>
        <v>501.6</v>
      </c>
      <c r="N52" s="58">
        <v>125</v>
      </c>
      <c r="O52" s="58">
        <f t="shared" si="1"/>
        <v>1100.1500000000001</v>
      </c>
      <c r="P52" s="60">
        <f t="shared" si="4"/>
        <v>15399.85</v>
      </c>
    </row>
    <row r="53" spans="1:16" x14ac:dyDescent="0.2">
      <c r="A53" s="57">
        <v>52</v>
      </c>
      <c r="B53" s="43" t="s">
        <v>225</v>
      </c>
      <c r="C53" s="43" t="s">
        <v>164</v>
      </c>
      <c r="D53" s="43" t="s">
        <v>17</v>
      </c>
      <c r="E53" s="43" t="s">
        <v>51</v>
      </c>
      <c r="F53" s="44" t="s">
        <v>223</v>
      </c>
      <c r="G53" s="43" t="s">
        <v>363</v>
      </c>
      <c r="H53" s="58">
        <v>16500</v>
      </c>
      <c r="I53" s="59">
        <v>0</v>
      </c>
      <c r="J53" s="58">
        <v>16500</v>
      </c>
      <c r="K53" s="58">
        <f t="shared" si="0"/>
        <v>473.55</v>
      </c>
      <c r="L53" s="59">
        <v>0</v>
      </c>
      <c r="M53" s="58">
        <f t="shared" si="3"/>
        <v>501.6</v>
      </c>
      <c r="N53" s="58">
        <v>25</v>
      </c>
      <c r="O53" s="58">
        <f t="shared" si="1"/>
        <v>1000.1500000000001</v>
      </c>
      <c r="P53" s="60">
        <f t="shared" si="4"/>
        <v>15499.85</v>
      </c>
    </row>
    <row r="54" spans="1:16" x14ac:dyDescent="0.2">
      <c r="A54" s="57">
        <v>53</v>
      </c>
      <c r="B54" s="43" t="s">
        <v>234</v>
      </c>
      <c r="C54" s="43" t="s">
        <v>164</v>
      </c>
      <c r="D54" s="43" t="s">
        <v>17</v>
      </c>
      <c r="E54" s="43" t="s">
        <v>51</v>
      </c>
      <c r="F54" s="44" t="s">
        <v>224</v>
      </c>
      <c r="G54" s="43" t="s">
        <v>363</v>
      </c>
      <c r="H54" s="58">
        <v>16500</v>
      </c>
      <c r="I54" s="59">
        <v>0</v>
      </c>
      <c r="J54" s="58">
        <v>16500</v>
      </c>
      <c r="K54" s="58">
        <f t="shared" si="0"/>
        <v>473.55</v>
      </c>
      <c r="L54" s="59">
        <v>0</v>
      </c>
      <c r="M54" s="58">
        <f t="shared" si="3"/>
        <v>501.6</v>
      </c>
      <c r="N54" s="58">
        <v>25</v>
      </c>
      <c r="O54" s="58">
        <f t="shared" si="1"/>
        <v>1000.1500000000001</v>
      </c>
      <c r="P54" s="60">
        <f t="shared" si="4"/>
        <v>15499.85</v>
      </c>
    </row>
    <row r="55" spans="1:16" ht="24" x14ac:dyDescent="0.2">
      <c r="A55" s="57">
        <v>54</v>
      </c>
      <c r="B55" s="43" t="s">
        <v>109</v>
      </c>
      <c r="C55" s="43" t="s">
        <v>174</v>
      </c>
      <c r="D55" s="43" t="s">
        <v>188</v>
      </c>
      <c r="E55" s="43" t="s">
        <v>48</v>
      </c>
      <c r="F55" s="44" t="s">
        <v>223</v>
      </c>
      <c r="G55" s="43" t="s">
        <v>363</v>
      </c>
      <c r="H55" s="58">
        <v>45000</v>
      </c>
      <c r="I55" s="59">
        <v>0</v>
      </c>
      <c r="J55" s="58">
        <v>45000</v>
      </c>
      <c r="K55" s="58">
        <f t="shared" si="0"/>
        <v>1291.5</v>
      </c>
      <c r="L55" s="58">
        <v>743.29</v>
      </c>
      <c r="M55" s="58">
        <f t="shared" si="3"/>
        <v>1368</v>
      </c>
      <c r="N55" s="58">
        <v>4168.74</v>
      </c>
      <c r="O55" s="58">
        <f t="shared" si="1"/>
        <v>7571.53</v>
      </c>
      <c r="P55" s="60">
        <f t="shared" si="4"/>
        <v>37428.47</v>
      </c>
    </row>
    <row r="56" spans="1:16" ht="24" x14ac:dyDescent="0.2">
      <c r="A56" s="57">
        <v>55</v>
      </c>
      <c r="B56" s="43" t="s">
        <v>150</v>
      </c>
      <c r="C56" s="43" t="s">
        <v>174</v>
      </c>
      <c r="D56" s="43" t="s">
        <v>189</v>
      </c>
      <c r="E56" s="43" t="s">
        <v>48</v>
      </c>
      <c r="F56" s="44" t="s">
        <v>223</v>
      </c>
      <c r="G56" s="43" t="s">
        <v>363</v>
      </c>
      <c r="H56" s="58">
        <v>50000</v>
      </c>
      <c r="I56" s="58">
        <v>0</v>
      </c>
      <c r="J56" s="58">
        <v>50000</v>
      </c>
      <c r="K56" s="58">
        <f t="shared" si="0"/>
        <v>1435</v>
      </c>
      <c r="L56" s="58">
        <v>1651.48</v>
      </c>
      <c r="M56" s="58">
        <f t="shared" si="3"/>
        <v>1520</v>
      </c>
      <c r="N56" s="58">
        <v>1375.12</v>
      </c>
      <c r="O56" s="58">
        <f t="shared" si="1"/>
        <v>5981.5999999999995</v>
      </c>
      <c r="P56" s="60">
        <f t="shared" si="4"/>
        <v>44018.400000000001</v>
      </c>
    </row>
    <row r="57" spans="1:16" ht="24" x14ac:dyDescent="0.2">
      <c r="A57" s="57">
        <v>56</v>
      </c>
      <c r="B57" s="43" t="s">
        <v>213</v>
      </c>
      <c r="C57" s="43" t="s">
        <v>174</v>
      </c>
      <c r="D57" s="43" t="s">
        <v>217</v>
      </c>
      <c r="E57" s="43" t="s">
        <v>59</v>
      </c>
      <c r="F57" s="44" t="s">
        <v>223</v>
      </c>
      <c r="G57" s="43" t="s">
        <v>363</v>
      </c>
      <c r="H57" s="58">
        <v>90000</v>
      </c>
      <c r="I57" s="59">
        <v>0</v>
      </c>
      <c r="J57" s="58">
        <v>90000</v>
      </c>
      <c r="K57" s="58">
        <f t="shared" si="0"/>
        <v>2583</v>
      </c>
      <c r="L57" s="58">
        <v>9753.1200000000008</v>
      </c>
      <c r="M57" s="58">
        <f t="shared" si="3"/>
        <v>2736</v>
      </c>
      <c r="N57" s="58">
        <v>25</v>
      </c>
      <c r="O57" s="58">
        <f t="shared" si="1"/>
        <v>15097.12</v>
      </c>
      <c r="P57" s="60">
        <f t="shared" si="4"/>
        <v>74902.880000000005</v>
      </c>
    </row>
    <row r="58" spans="1:16" ht="24" x14ac:dyDescent="0.2">
      <c r="A58" s="57">
        <v>57</v>
      </c>
      <c r="B58" s="43" t="s">
        <v>75</v>
      </c>
      <c r="C58" s="43" t="s">
        <v>174</v>
      </c>
      <c r="D58" s="43" t="s">
        <v>104</v>
      </c>
      <c r="E58" s="43" t="s">
        <v>48</v>
      </c>
      <c r="F58" s="44" t="s">
        <v>223</v>
      </c>
      <c r="G58" s="43" t="s">
        <v>363</v>
      </c>
      <c r="H58" s="58">
        <v>70000</v>
      </c>
      <c r="I58" s="59">
        <v>0</v>
      </c>
      <c r="J58" s="58">
        <v>70000</v>
      </c>
      <c r="K58" s="58">
        <f t="shared" si="0"/>
        <v>2009</v>
      </c>
      <c r="L58" s="58">
        <v>5098.45</v>
      </c>
      <c r="M58" s="58">
        <f t="shared" si="3"/>
        <v>2128</v>
      </c>
      <c r="N58" s="58">
        <v>1475.12</v>
      </c>
      <c r="O58" s="58">
        <f t="shared" si="1"/>
        <v>10710.57</v>
      </c>
      <c r="P58" s="60">
        <f t="shared" si="4"/>
        <v>59289.43</v>
      </c>
    </row>
    <row r="59" spans="1:16" ht="24" x14ac:dyDescent="0.2">
      <c r="A59" s="57">
        <v>58</v>
      </c>
      <c r="B59" s="43" t="s">
        <v>88</v>
      </c>
      <c r="C59" s="43" t="s">
        <v>174</v>
      </c>
      <c r="D59" s="43" t="s">
        <v>72</v>
      </c>
      <c r="E59" s="43" t="s">
        <v>48</v>
      </c>
      <c r="F59" s="44" t="s">
        <v>223</v>
      </c>
      <c r="G59" s="43" t="s">
        <v>363</v>
      </c>
      <c r="H59" s="58">
        <v>50000</v>
      </c>
      <c r="I59" s="59">
        <v>0</v>
      </c>
      <c r="J59" s="58">
        <v>50000</v>
      </c>
      <c r="K59" s="58">
        <f t="shared" si="0"/>
        <v>1435</v>
      </c>
      <c r="L59" s="58">
        <v>1854</v>
      </c>
      <c r="M59" s="58">
        <f t="shared" si="3"/>
        <v>1520</v>
      </c>
      <c r="N59" s="58">
        <v>125</v>
      </c>
      <c r="O59" s="58">
        <f t="shared" si="1"/>
        <v>4934</v>
      </c>
      <c r="P59" s="60">
        <f t="shared" si="4"/>
        <v>45066</v>
      </c>
    </row>
    <row r="60" spans="1:16" ht="24" x14ac:dyDescent="0.2">
      <c r="A60" s="57">
        <v>59</v>
      </c>
      <c r="B60" s="43" t="s">
        <v>41</v>
      </c>
      <c r="C60" s="43" t="s">
        <v>174</v>
      </c>
      <c r="D60" s="43" t="s">
        <v>72</v>
      </c>
      <c r="E60" s="43" t="s">
        <v>48</v>
      </c>
      <c r="F60" s="44" t="s">
        <v>223</v>
      </c>
      <c r="G60" s="43" t="s">
        <v>363</v>
      </c>
      <c r="H60" s="58">
        <v>50000</v>
      </c>
      <c r="I60" s="59">
        <v>0</v>
      </c>
      <c r="J60" s="58">
        <v>50000</v>
      </c>
      <c r="K60" s="58">
        <f t="shared" si="0"/>
        <v>1435</v>
      </c>
      <c r="L60" s="58">
        <v>1854</v>
      </c>
      <c r="M60" s="58">
        <f t="shared" si="3"/>
        <v>1520</v>
      </c>
      <c r="N60" s="58">
        <v>125</v>
      </c>
      <c r="O60" s="58">
        <f t="shared" si="1"/>
        <v>4934</v>
      </c>
      <c r="P60" s="60">
        <f t="shared" si="4"/>
        <v>45066</v>
      </c>
    </row>
    <row r="61" spans="1:16" ht="24" x14ac:dyDescent="0.2">
      <c r="A61" s="57">
        <v>60</v>
      </c>
      <c r="B61" s="43" t="s">
        <v>34</v>
      </c>
      <c r="C61" s="43" t="s">
        <v>174</v>
      </c>
      <c r="D61" s="43" t="s">
        <v>72</v>
      </c>
      <c r="E61" s="43" t="s">
        <v>48</v>
      </c>
      <c r="F61" s="44" t="s">
        <v>224</v>
      </c>
      <c r="G61" s="43" t="s">
        <v>363</v>
      </c>
      <c r="H61" s="58">
        <v>50000</v>
      </c>
      <c r="I61" s="59">
        <v>0</v>
      </c>
      <c r="J61" s="58">
        <v>50000</v>
      </c>
      <c r="K61" s="58">
        <f t="shared" si="0"/>
        <v>1435</v>
      </c>
      <c r="L61" s="58">
        <v>1854</v>
      </c>
      <c r="M61" s="58">
        <f t="shared" si="3"/>
        <v>1520</v>
      </c>
      <c r="N61" s="58">
        <v>125</v>
      </c>
      <c r="O61" s="58">
        <f t="shared" si="1"/>
        <v>4934</v>
      </c>
      <c r="P61" s="60">
        <f t="shared" si="4"/>
        <v>45066</v>
      </c>
    </row>
    <row r="62" spans="1:16" ht="24" x14ac:dyDescent="0.2">
      <c r="A62" s="57">
        <v>61</v>
      </c>
      <c r="B62" s="43" t="s">
        <v>80</v>
      </c>
      <c r="C62" s="43" t="s">
        <v>174</v>
      </c>
      <c r="D62" s="43" t="s">
        <v>106</v>
      </c>
      <c r="E62" s="43" t="s">
        <v>48</v>
      </c>
      <c r="F62" s="44" t="s">
        <v>223</v>
      </c>
      <c r="G62" s="43" t="s">
        <v>363</v>
      </c>
      <c r="H62" s="58">
        <v>45000</v>
      </c>
      <c r="I62" s="59">
        <v>0</v>
      </c>
      <c r="J62" s="58">
        <v>45000</v>
      </c>
      <c r="K62" s="58">
        <f t="shared" si="0"/>
        <v>1291.5</v>
      </c>
      <c r="L62" s="58">
        <v>1148.33</v>
      </c>
      <c r="M62" s="58">
        <f t="shared" si="3"/>
        <v>1368</v>
      </c>
      <c r="N62" s="58">
        <v>125</v>
      </c>
      <c r="O62" s="58">
        <f t="shared" si="1"/>
        <v>3932.83</v>
      </c>
      <c r="P62" s="60">
        <f t="shared" si="4"/>
        <v>41067.17</v>
      </c>
    </row>
    <row r="63" spans="1:16" ht="24" x14ac:dyDescent="0.2">
      <c r="A63" s="57">
        <v>62</v>
      </c>
      <c r="B63" s="43" t="s">
        <v>35</v>
      </c>
      <c r="C63" s="43" t="s">
        <v>174</v>
      </c>
      <c r="D63" s="43" t="s">
        <v>106</v>
      </c>
      <c r="E63" s="43" t="s">
        <v>48</v>
      </c>
      <c r="F63" s="44" t="s">
        <v>224</v>
      </c>
      <c r="G63" s="43" t="s">
        <v>363</v>
      </c>
      <c r="H63" s="58">
        <v>45000</v>
      </c>
      <c r="I63" s="59">
        <v>0</v>
      </c>
      <c r="J63" s="58">
        <v>45000</v>
      </c>
      <c r="K63" s="58">
        <f t="shared" si="0"/>
        <v>1291.5</v>
      </c>
      <c r="L63" s="58">
        <v>1148.33</v>
      </c>
      <c r="M63" s="58">
        <f t="shared" si="3"/>
        <v>1368</v>
      </c>
      <c r="N63" s="58">
        <v>125</v>
      </c>
      <c r="O63" s="58">
        <f t="shared" si="1"/>
        <v>3932.83</v>
      </c>
      <c r="P63" s="60">
        <f t="shared" si="4"/>
        <v>41067.17</v>
      </c>
    </row>
    <row r="64" spans="1:16" ht="24" x14ac:dyDescent="0.2">
      <c r="A64" s="57">
        <v>63</v>
      </c>
      <c r="B64" s="43" t="s">
        <v>23</v>
      </c>
      <c r="C64" s="43" t="s">
        <v>174</v>
      </c>
      <c r="D64" s="43" t="s">
        <v>106</v>
      </c>
      <c r="E64" s="43" t="s">
        <v>48</v>
      </c>
      <c r="F64" s="44" t="s">
        <v>223</v>
      </c>
      <c r="G64" s="43" t="s">
        <v>363</v>
      </c>
      <c r="H64" s="58">
        <v>45000</v>
      </c>
      <c r="I64" s="59">
        <v>0</v>
      </c>
      <c r="J64" s="58">
        <v>45000</v>
      </c>
      <c r="K64" s="58">
        <f t="shared" si="0"/>
        <v>1291.5</v>
      </c>
      <c r="L64" s="59">
        <v>945.81</v>
      </c>
      <c r="M64" s="58">
        <f t="shared" si="3"/>
        <v>1368</v>
      </c>
      <c r="N64" s="58">
        <v>2193.12</v>
      </c>
      <c r="O64" s="58">
        <f t="shared" si="1"/>
        <v>5798.43</v>
      </c>
      <c r="P64" s="60">
        <f t="shared" si="4"/>
        <v>39201.57</v>
      </c>
    </row>
    <row r="65" spans="1:16" ht="24" x14ac:dyDescent="0.2">
      <c r="A65" s="57">
        <v>64</v>
      </c>
      <c r="B65" s="43" t="s">
        <v>36</v>
      </c>
      <c r="C65" s="43" t="s">
        <v>174</v>
      </c>
      <c r="D65" s="43" t="s">
        <v>106</v>
      </c>
      <c r="E65" s="43" t="s">
        <v>48</v>
      </c>
      <c r="F65" s="44" t="s">
        <v>224</v>
      </c>
      <c r="G65" s="43" t="s">
        <v>363</v>
      </c>
      <c r="H65" s="58">
        <v>45000</v>
      </c>
      <c r="I65" s="59">
        <v>0</v>
      </c>
      <c r="J65" s="58">
        <v>45000</v>
      </c>
      <c r="K65" s="58">
        <f t="shared" si="0"/>
        <v>1291.5</v>
      </c>
      <c r="L65" s="58">
        <v>1148.33</v>
      </c>
      <c r="M65" s="58">
        <f t="shared" si="3"/>
        <v>1368</v>
      </c>
      <c r="N65" s="58">
        <v>25</v>
      </c>
      <c r="O65" s="58">
        <f t="shared" si="1"/>
        <v>3832.83</v>
      </c>
      <c r="P65" s="60">
        <f t="shared" si="4"/>
        <v>41167.17</v>
      </c>
    </row>
    <row r="66" spans="1:16" ht="24" x14ac:dyDescent="0.2">
      <c r="A66" s="57">
        <v>65</v>
      </c>
      <c r="B66" s="43" t="s">
        <v>37</v>
      </c>
      <c r="C66" s="43" t="s">
        <v>174</v>
      </c>
      <c r="D66" s="43" t="s">
        <v>106</v>
      </c>
      <c r="E66" s="43" t="s">
        <v>48</v>
      </c>
      <c r="F66" s="44" t="s">
        <v>223</v>
      </c>
      <c r="G66" s="43" t="s">
        <v>363</v>
      </c>
      <c r="H66" s="58">
        <v>45000</v>
      </c>
      <c r="I66" s="59">
        <v>0</v>
      </c>
      <c r="J66" s="58">
        <v>45000</v>
      </c>
      <c r="K66" s="58">
        <f t="shared" ref="K66:K95" si="5">H66*0.0287</f>
        <v>1291.5</v>
      </c>
      <c r="L66" s="59">
        <v>945.81</v>
      </c>
      <c r="M66" s="58">
        <f t="shared" si="3"/>
        <v>1368</v>
      </c>
      <c r="N66" s="58">
        <v>1475.12</v>
      </c>
      <c r="O66" s="58">
        <f t="shared" ref="O66:O95" si="6">K66+L66+M66+N66</f>
        <v>5080.43</v>
      </c>
      <c r="P66" s="60">
        <f t="shared" si="4"/>
        <v>39919.57</v>
      </c>
    </row>
    <row r="67" spans="1:16" ht="24" x14ac:dyDescent="0.2">
      <c r="A67" s="57">
        <v>66</v>
      </c>
      <c r="B67" s="43" t="s">
        <v>33</v>
      </c>
      <c r="C67" s="43" t="s">
        <v>174</v>
      </c>
      <c r="D67" s="43" t="s">
        <v>106</v>
      </c>
      <c r="E67" s="43" t="s">
        <v>49</v>
      </c>
      <c r="F67" s="44" t="s">
        <v>224</v>
      </c>
      <c r="G67" s="43" t="s">
        <v>363</v>
      </c>
      <c r="H67" s="58">
        <v>45000</v>
      </c>
      <c r="I67" s="59">
        <v>0</v>
      </c>
      <c r="J67" s="58">
        <v>45000</v>
      </c>
      <c r="K67" s="58">
        <f t="shared" si="5"/>
        <v>1291.5</v>
      </c>
      <c r="L67" s="58">
        <v>1148.33</v>
      </c>
      <c r="M67" s="58">
        <f t="shared" si="3"/>
        <v>1368</v>
      </c>
      <c r="N67" s="58">
        <v>125</v>
      </c>
      <c r="O67" s="58">
        <f t="shared" si="6"/>
        <v>3932.83</v>
      </c>
      <c r="P67" s="60">
        <f t="shared" si="4"/>
        <v>41067.17</v>
      </c>
    </row>
    <row r="68" spans="1:16" ht="24" x14ac:dyDescent="0.2">
      <c r="A68" s="57">
        <v>67</v>
      </c>
      <c r="B68" s="43" t="s">
        <v>138</v>
      </c>
      <c r="C68" s="43" t="s">
        <v>174</v>
      </c>
      <c r="D68" s="43" t="s">
        <v>106</v>
      </c>
      <c r="E68" s="43" t="s">
        <v>49</v>
      </c>
      <c r="F68" s="44" t="s">
        <v>223</v>
      </c>
      <c r="G68" s="43" t="s">
        <v>363</v>
      </c>
      <c r="H68" s="58">
        <v>35000</v>
      </c>
      <c r="I68" s="59">
        <v>0</v>
      </c>
      <c r="J68" s="58">
        <v>35000</v>
      </c>
      <c r="K68" s="58">
        <f t="shared" si="5"/>
        <v>1004.5</v>
      </c>
      <c r="L68" s="59">
        <v>0</v>
      </c>
      <c r="M68" s="58">
        <f t="shared" si="3"/>
        <v>1064</v>
      </c>
      <c r="N68" s="58">
        <v>25</v>
      </c>
      <c r="O68" s="58">
        <f t="shared" si="6"/>
        <v>2093.5</v>
      </c>
      <c r="P68" s="60">
        <f t="shared" si="4"/>
        <v>32906.5</v>
      </c>
    </row>
    <row r="69" spans="1:16" ht="24" x14ac:dyDescent="0.2">
      <c r="A69" s="57">
        <v>68</v>
      </c>
      <c r="B69" s="43" t="s">
        <v>11</v>
      </c>
      <c r="C69" s="43" t="s">
        <v>174</v>
      </c>
      <c r="D69" s="43" t="s">
        <v>106</v>
      </c>
      <c r="E69" s="43" t="s">
        <v>49</v>
      </c>
      <c r="F69" s="44" t="s">
        <v>224</v>
      </c>
      <c r="G69" s="43" t="s">
        <v>363</v>
      </c>
      <c r="H69" s="58">
        <v>45000</v>
      </c>
      <c r="I69" s="59">
        <v>0</v>
      </c>
      <c r="J69" s="58">
        <v>45000</v>
      </c>
      <c r="K69" s="58">
        <f t="shared" si="5"/>
        <v>1291.5</v>
      </c>
      <c r="L69" s="58">
        <v>1148.33</v>
      </c>
      <c r="M69" s="58">
        <f t="shared" si="3"/>
        <v>1368</v>
      </c>
      <c r="N69" s="58">
        <v>125</v>
      </c>
      <c r="O69" s="58">
        <f t="shared" si="6"/>
        <v>3932.83</v>
      </c>
      <c r="P69" s="60">
        <f t="shared" si="4"/>
        <v>41067.17</v>
      </c>
    </row>
    <row r="70" spans="1:16" ht="24" x14ac:dyDescent="0.2">
      <c r="A70" s="57">
        <v>69</v>
      </c>
      <c r="B70" s="43" t="s">
        <v>7</v>
      </c>
      <c r="C70" s="43" t="s">
        <v>195</v>
      </c>
      <c r="D70" s="43" t="s">
        <v>198</v>
      </c>
      <c r="E70" s="43" t="s">
        <v>48</v>
      </c>
      <c r="F70" s="44" t="s">
        <v>224</v>
      </c>
      <c r="G70" s="43" t="s">
        <v>363</v>
      </c>
      <c r="H70" s="58">
        <v>150000</v>
      </c>
      <c r="I70" s="59">
        <v>0</v>
      </c>
      <c r="J70" s="58">
        <v>150000</v>
      </c>
      <c r="K70" s="58">
        <f t="shared" si="5"/>
        <v>4305</v>
      </c>
      <c r="L70" s="58">
        <v>23866.62</v>
      </c>
      <c r="M70" s="58">
        <v>4560</v>
      </c>
      <c r="N70" s="58">
        <v>125</v>
      </c>
      <c r="O70" s="58">
        <f t="shared" si="6"/>
        <v>32856.619999999995</v>
      </c>
      <c r="P70" s="60">
        <f t="shared" si="4"/>
        <v>117143.38</v>
      </c>
    </row>
    <row r="71" spans="1:16" ht="24" x14ac:dyDescent="0.2">
      <c r="A71" s="57">
        <v>70</v>
      </c>
      <c r="B71" s="43" t="s">
        <v>39</v>
      </c>
      <c r="C71" s="43" t="s">
        <v>195</v>
      </c>
      <c r="D71" s="43" t="s">
        <v>269</v>
      </c>
      <c r="E71" s="43" t="s">
        <v>48</v>
      </c>
      <c r="F71" s="44" t="s">
        <v>224</v>
      </c>
      <c r="G71" s="43" t="s">
        <v>363</v>
      </c>
      <c r="H71" s="58">
        <v>80000</v>
      </c>
      <c r="I71" s="59">
        <v>0</v>
      </c>
      <c r="J71" s="58">
        <v>80000</v>
      </c>
      <c r="K71" s="58">
        <f t="shared" si="5"/>
        <v>2296</v>
      </c>
      <c r="L71" s="58">
        <v>7063.34</v>
      </c>
      <c r="M71" s="58">
        <f t="shared" ref="M71:M85" si="7">H71*0.0304</f>
        <v>2432</v>
      </c>
      <c r="N71" s="58">
        <v>1475.12</v>
      </c>
      <c r="O71" s="58">
        <f t="shared" si="6"/>
        <v>13266.46</v>
      </c>
      <c r="P71" s="60">
        <f t="shared" si="4"/>
        <v>66733.540000000008</v>
      </c>
    </row>
    <row r="72" spans="1:16" ht="24" x14ac:dyDescent="0.2">
      <c r="A72" s="57">
        <v>71</v>
      </c>
      <c r="B72" s="43" t="s">
        <v>42</v>
      </c>
      <c r="C72" s="43" t="s">
        <v>173</v>
      </c>
      <c r="D72" s="43" t="s">
        <v>74</v>
      </c>
      <c r="E72" s="43" t="s">
        <v>48</v>
      </c>
      <c r="F72" s="44" t="s">
        <v>223</v>
      </c>
      <c r="G72" s="43" t="s">
        <v>363</v>
      </c>
      <c r="H72" s="58">
        <v>80000</v>
      </c>
      <c r="I72" s="59">
        <v>0</v>
      </c>
      <c r="J72" s="58">
        <v>80000</v>
      </c>
      <c r="K72" s="58">
        <f t="shared" si="5"/>
        <v>2296</v>
      </c>
      <c r="L72" s="58">
        <v>0</v>
      </c>
      <c r="M72" s="58">
        <f t="shared" si="7"/>
        <v>2432</v>
      </c>
      <c r="N72" s="58">
        <v>843</v>
      </c>
      <c r="O72" s="58">
        <f t="shared" si="6"/>
        <v>5571</v>
      </c>
      <c r="P72" s="60">
        <f t="shared" si="4"/>
        <v>74429</v>
      </c>
    </row>
    <row r="73" spans="1:16" ht="24" x14ac:dyDescent="0.2">
      <c r="A73" s="57">
        <v>72</v>
      </c>
      <c r="B73" s="43" t="s">
        <v>99</v>
      </c>
      <c r="C73" s="43" t="s">
        <v>173</v>
      </c>
      <c r="D73" s="43" t="s">
        <v>98</v>
      </c>
      <c r="E73" s="43" t="s">
        <v>49</v>
      </c>
      <c r="F73" s="44" t="s">
        <v>223</v>
      </c>
      <c r="G73" s="43" t="s">
        <v>363</v>
      </c>
      <c r="H73" s="58">
        <v>70000</v>
      </c>
      <c r="I73" s="59">
        <v>0</v>
      </c>
      <c r="J73" s="58">
        <v>70000</v>
      </c>
      <c r="K73" s="58">
        <f t="shared" si="5"/>
        <v>2009</v>
      </c>
      <c r="L73" s="58">
        <v>5368.48</v>
      </c>
      <c r="M73" s="58">
        <f t="shared" si="7"/>
        <v>2128</v>
      </c>
      <c r="N73" s="58">
        <v>125</v>
      </c>
      <c r="O73" s="58">
        <f t="shared" si="6"/>
        <v>9630.48</v>
      </c>
      <c r="P73" s="60">
        <f t="shared" si="4"/>
        <v>60369.520000000004</v>
      </c>
    </row>
    <row r="74" spans="1:16" ht="24" x14ac:dyDescent="0.2">
      <c r="A74" s="57">
        <v>73</v>
      </c>
      <c r="B74" s="43" t="s">
        <v>43</v>
      </c>
      <c r="C74" s="43" t="s">
        <v>173</v>
      </c>
      <c r="D74" s="43" t="s">
        <v>74</v>
      </c>
      <c r="E74" s="43" t="s">
        <v>48</v>
      </c>
      <c r="F74" s="44" t="s">
        <v>223</v>
      </c>
      <c r="G74" s="43" t="s">
        <v>363</v>
      </c>
      <c r="H74" s="58">
        <v>70000</v>
      </c>
      <c r="I74" s="59">
        <v>0</v>
      </c>
      <c r="J74" s="58">
        <v>70000</v>
      </c>
      <c r="K74" s="58">
        <f t="shared" si="5"/>
        <v>2009</v>
      </c>
      <c r="L74" s="58">
        <v>5368.48</v>
      </c>
      <c r="M74" s="58">
        <f t="shared" si="7"/>
        <v>2128</v>
      </c>
      <c r="N74" s="58">
        <v>125</v>
      </c>
      <c r="O74" s="58">
        <f t="shared" si="6"/>
        <v>9630.48</v>
      </c>
      <c r="P74" s="60">
        <f t="shared" si="4"/>
        <v>60369.520000000004</v>
      </c>
    </row>
    <row r="75" spans="1:16" ht="24" x14ac:dyDescent="0.2">
      <c r="A75" s="57">
        <v>74</v>
      </c>
      <c r="B75" s="43" t="s">
        <v>73</v>
      </c>
      <c r="C75" s="43" t="s">
        <v>173</v>
      </c>
      <c r="D75" s="43" t="s">
        <v>74</v>
      </c>
      <c r="E75" s="43" t="s">
        <v>48</v>
      </c>
      <c r="F75" s="44" t="s">
        <v>223</v>
      </c>
      <c r="G75" s="43" t="s">
        <v>363</v>
      </c>
      <c r="H75" s="58">
        <v>50000</v>
      </c>
      <c r="I75" s="59">
        <v>0</v>
      </c>
      <c r="J75" s="58">
        <v>50000</v>
      </c>
      <c r="K75" s="58">
        <f t="shared" si="5"/>
        <v>1435</v>
      </c>
      <c r="L75" s="58">
        <v>1854</v>
      </c>
      <c r="M75" s="58">
        <f t="shared" si="7"/>
        <v>1520</v>
      </c>
      <c r="N75" s="58">
        <v>125</v>
      </c>
      <c r="O75" s="58">
        <f t="shared" si="6"/>
        <v>4934</v>
      </c>
      <c r="P75" s="60">
        <f t="shared" si="4"/>
        <v>45066</v>
      </c>
    </row>
    <row r="76" spans="1:16" ht="24" x14ac:dyDescent="0.2">
      <c r="A76" s="57">
        <v>75</v>
      </c>
      <c r="B76" s="43" t="s">
        <v>76</v>
      </c>
      <c r="C76" s="43" t="s">
        <v>173</v>
      </c>
      <c r="D76" s="43" t="s">
        <v>74</v>
      </c>
      <c r="E76" s="43" t="s">
        <v>48</v>
      </c>
      <c r="F76" s="44" t="s">
        <v>223</v>
      </c>
      <c r="G76" s="43" t="s">
        <v>363</v>
      </c>
      <c r="H76" s="58">
        <v>50000</v>
      </c>
      <c r="I76" s="59">
        <v>0</v>
      </c>
      <c r="J76" s="58">
        <v>50000</v>
      </c>
      <c r="K76" s="58">
        <f t="shared" si="5"/>
        <v>1435</v>
      </c>
      <c r="L76" s="58">
        <v>1854</v>
      </c>
      <c r="M76" s="58">
        <f t="shared" si="7"/>
        <v>1520</v>
      </c>
      <c r="N76" s="58">
        <v>843</v>
      </c>
      <c r="O76" s="58">
        <f t="shared" si="6"/>
        <v>5652</v>
      </c>
      <c r="P76" s="60">
        <f t="shared" si="4"/>
        <v>44348</v>
      </c>
    </row>
    <row r="77" spans="1:16" ht="24" x14ac:dyDescent="0.2">
      <c r="A77" s="57">
        <v>76</v>
      </c>
      <c r="B77" s="43" t="s">
        <v>77</v>
      </c>
      <c r="C77" s="43" t="s">
        <v>173</v>
      </c>
      <c r="D77" s="43" t="s">
        <v>74</v>
      </c>
      <c r="E77" s="43" t="s">
        <v>48</v>
      </c>
      <c r="F77" s="44" t="s">
        <v>223</v>
      </c>
      <c r="G77" s="43" t="s">
        <v>363</v>
      </c>
      <c r="H77" s="58">
        <v>50000</v>
      </c>
      <c r="I77" s="59">
        <v>0</v>
      </c>
      <c r="J77" s="58">
        <v>50000</v>
      </c>
      <c r="K77" s="58">
        <f t="shared" si="5"/>
        <v>1435</v>
      </c>
      <c r="L77" s="58">
        <v>1854</v>
      </c>
      <c r="M77" s="58">
        <f t="shared" si="7"/>
        <v>1520</v>
      </c>
      <c r="N77" s="58">
        <v>125</v>
      </c>
      <c r="O77" s="58">
        <f t="shared" si="6"/>
        <v>4934</v>
      </c>
      <c r="P77" s="60">
        <f t="shared" si="4"/>
        <v>45066</v>
      </c>
    </row>
    <row r="78" spans="1:16" ht="24" x14ac:dyDescent="0.2">
      <c r="A78" s="57">
        <v>77</v>
      </c>
      <c r="B78" s="43" t="s">
        <v>78</v>
      </c>
      <c r="C78" s="43" t="s">
        <v>173</v>
      </c>
      <c r="D78" s="43" t="s">
        <v>74</v>
      </c>
      <c r="E78" s="43" t="s">
        <v>48</v>
      </c>
      <c r="F78" s="44" t="s">
        <v>223</v>
      </c>
      <c r="G78" s="43" t="s">
        <v>363</v>
      </c>
      <c r="H78" s="58">
        <v>50000</v>
      </c>
      <c r="I78" s="59">
        <v>0</v>
      </c>
      <c r="J78" s="58">
        <v>50000</v>
      </c>
      <c r="K78" s="58">
        <f t="shared" si="5"/>
        <v>1435</v>
      </c>
      <c r="L78" s="58">
        <v>1651.48</v>
      </c>
      <c r="M78" s="58">
        <f t="shared" si="7"/>
        <v>1520</v>
      </c>
      <c r="N78" s="58">
        <v>1475.12</v>
      </c>
      <c r="O78" s="58">
        <f t="shared" si="6"/>
        <v>6081.5999999999995</v>
      </c>
      <c r="P78" s="60">
        <f t="shared" si="4"/>
        <v>43918.400000000001</v>
      </c>
    </row>
    <row r="79" spans="1:16" ht="24" x14ac:dyDescent="0.2">
      <c r="A79" s="57">
        <v>78</v>
      </c>
      <c r="B79" s="43" t="s">
        <v>110</v>
      </c>
      <c r="C79" s="43" t="s">
        <v>173</v>
      </c>
      <c r="D79" s="43" t="s">
        <v>74</v>
      </c>
      <c r="E79" s="43" t="s">
        <v>48</v>
      </c>
      <c r="F79" s="44" t="s">
        <v>223</v>
      </c>
      <c r="G79" s="43" t="s">
        <v>363</v>
      </c>
      <c r="H79" s="58">
        <v>50000</v>
      </c>
      <c r="I79" s="59">
        <v>0</v>
      </c>
      <c r="J79" s="58">
        <v>50000</v>
      </c>
      <c r="K79" s="58">
        <f t="shared" si="5"/>
        <v>1435</v>
      </c>
      <c r="L79" s="58">
        <v>1854</v>
      </c>
      <c r="M79" s="58">
        <f t="shared" si="7"/>
        <v>1520</v>
      </c>
      <c r="N79" s="58">
        <v>25</v>
      </c>
      <c r="O79" s="58">
        <f t="shared" si="6"/>
        <v>4834</v>
      </c>
      <c r="P79" s="60">
        <f t="shared" si="4"/>
        <v>45166</v>
      </c>
    </row>
    <row r="80" spans="1:16" ht="24" x14ac:dyDescent="0.2">
      <c r="A80" s="57">
        <v>79</v>
      </c>
      <c r="B80" s="43" t="s">
        <v>200</v>
      </c>
      <c r="C80" s="43" t="s">
        <v>173</v>
      </c>
      <c r="D80" s="43" t="s">
        <v>117</v>
      </c>
      <c r="E80" s="43" t="s">
        <v>59</v>
      </c>
      <c r="F80" s="44" t="s">
        <v>223</v>
      </c>
      <c r="G80" s="43" t="s">
        <v>363</v>
      </c>
      <c r="H80" s="58">
        <v>45000</v>
      </c>
      <c r="I80" s="59">
        <v>0</v>
      </c>
      <c r="J80" s="58">
        <v>45000</v>
      </c>
      <c r="K80" s="58">
        <f t="shared" si="5"/>
        <v>1291.5</v>
      </c>
      <c r="L80" s="58">
        <v>1148.33</v>
      </c>
      <c r="M80" s="58">
        <f t="shared" si="7"/>
        <v>1368</v>
      </c>
      <c r="N80" s="58">
        <v>125</v>
      </c>
      <c r="O80" s="58">
        <f t="shared" si="6"/>
        <v>3932.83</v>
      </c>
      <c r="P80" s="60">
        <f t="shared" si="4"/>
        <v>41067.17</v>
      </c>
    </row>
    <row r="81" spans="1:16" ht="24" x14ac:dyDescent="0.2">
      <c r="A81" s="57">
        <v>80</v>
      </c>
      <c r="B81" s="43" t="s">
        <v>25</v>
      </c>
      <c r="C81" s="43" t="s">
        <v>173</v>
      </c>
      <c r="D81" s="43" t="s">
        <v>13</v>
      </c>
      <c r="E81" s="43" t="s">
        <v>49</v>
      </c>
      <c r="F81" s="44" t="s">
        <v>223</v>
      </c>
      <c r="G81" s="43" t="s">
        <v>363</v>
      </c>
      <c r="H81" s="58">
        <v>35000</v>
      </c>
      <c r="I81" s="59">
        <v>0</v>
      </c>
      <c r="J81" s="58">
        <v>35000</v>
      </c>
      <c r="K81" s="58">
        <f t="shared" si="5"/>
        <v>1004.5</v>
      </c>
      <c r="L81" s="58">
        <v>0</v>
      </c>
      <c r="M81" s="58">
        <f t="shared" si="7"/>
        <v>1064</v>
      </c>
      <c r="N81" s="58">
        <v>125</v>
      </c>
      <c r="O81" s="58">
        <f t="shared" si="6"/>
        <v>2193.5</v>
      </c>
      <c r="P81" s="60">
        <f t="shared" si="4"/>
        <v>32806.5</v>
      </c>
    </row>
    <row r="82" spans="1:16" ht="24" x14ac:dyDescent="0.2">
      <c r="A82" s="57">
        <v>81</v>
      </c>
      <c r="B82" s="43" t="s">
        <v>38</v>
      </c>
      <c r="C82" s="43" t="s">
        <v>175</v>
      </c>
      <c r="D82" s="43" t="s">
        <v>257</v>
      </c>
      <c r="E82" s="43" t="s">
        <v>49</v>
      </c>
      <c r="F82" s="44" t="s">
        <v>223</v>
      </c>
      <c r="G82" s="43" t="s">
        <v>363</v>
      </c>
      <c r="H82" s="58">
        <v>110000</v>
      </c>
      <c r="I82" s="59">
        <v>0</v>
      </c>
      <c r="J82" s="58">
        <v>110000</v>
      </c>
      <c r="K82" s="58">
        <f t="shared" si="5"/>
        <v>3157</v>
      </c>
      <c r="L82" s="58">
        <v>14457.62</v>
      </c>
      <c r="M82" s="58">
        <f t="shared" si="7"/>
        <v>3344</v>
      </c>
      <c r="N82" s="58">
        <v>125</v>
      </c>
      <c r="O82" s="58">
        <f t="shared" si="6"/>
        <v>21083.620000000003</v>
      </c>
      <c r="P82" s="60">
        <f t="shared" si="4"/>
        <v>88916.38</v>
      </c>
    </row>
    <row r="83" spans="1:16" ht="24" x14ac:dyDescent="0.2">
      <c r="A83" s="57">
        <v>82</v>
      </c>
      <c r="B83" s="43" t="s">
        <v>63</v>
      </c>
      <c r="C83" s="43" t="s">
        <v>175</v>
      </c>
      <c r="D83" s="43" t="s">
        <v>251</v>
      </c>
      <c r="E83" s="43" t="s">
        <v>49</v>
      </c>
      <c r="F83" s="44" t="s">
        <v>224</v>
      </c>
      <c r="G83" s="43" t="s">
        <v>363</v>
      </c>
      <c r="H83" s="58">
        <v>65000</v>
      </c>
      <c r="I83" s="59">
        <v>0</v>
      </c>
      <c r="J83" s="58">
        <v>65000</v>
      </c>
      <c r="K83" s="58">
        <f t="shared" si="5"/>
        <v>1865.5</v>
      </c>
      <c r="L83" s="58">
        <v>4157.55</v>
      </c>
      <c r="M83" s="58">
        <f t="shared" si="7"/>
        <v>1976</v>
      </c>
      <c r="N83" s="58">
        <v>1475.12</v>
      </c>
      <c r="O83" s="58">
        <f t="shared" si="6"/>
        <v>9474.17</v>
      </c>
      <c r="P83" s="60">
        <f t="shared" si="4"/>
        <v>55525.83</v>
      </c>
    </row>
    <row r="84" spans="1:16" ht="24" x14ac:dyDescent="0.2">
      <c r="A84" s="57">
        <v>83</v>
      </c>
      <c r="B84" s="43" t="s">
        <v>190</v>
      </c>
      <c r="C84" s="43" t="s">
        <v>175</v>
      </c>
      <c r="D84" s="43" t="s">
        <v>251</v>
      </c>
      <c r="E84" s="43" t="s">
        <v>49</v>
      </c>
      <c r="F84" s="44" t="s">
        <v>223</v>
      </c>
      <c r="G84" s="43" t="s">
        <v>363</v>
      </c>
      <c r="H84" s="58">
        <v>35000</v>
      </c>
      <c r="I84" s="59">
        <v>0</v>
      </c>
      <c r="J84" s="58">
        <v>35000</v>
      </c>
      <c r="K84" s="58">
        <f t="shared" si="5"/>
        <v>1004.5</v>
      </c>
      <c r="L84" s="58">
        <v>0</v>
      </c>
      <c r="M84" s="58">
        <f t="shared" si="7"/>
        <v>1064</v>
      </c>
      <c r="N84" s="58">
        <v>3125</v>
      </c>
      <c r="O84" s="58">
        <f t="shared" si="6"/>
        <v>5193.5</v>
      </c>
      <c r="P84" s="60">
        <f t="shared" si="4"/>
        <v>29806.5</v>
      </c>
    </row>
    <row r="85" spans="1:16" ht="24" x14ac:dyDescent="0.2">
      <c r="A85" s="57">
        <v>84</v>
      </c>
      <c r="B85" s="43" t="s">
        <v>241</v>
      </c>
      <c r="C85" s="43" t="s">
        <v>175</v>
      </c>
      <c r="D85" s="43" t="s">
        <v>242</v>
      </c>
      <c r="E85" s="43" t="s">
        <v>49</v>
      </c>
      <c r="F85" s="44" t="s">
        <v>223</v>
      </c>
      <c r="G85" s="43" t="s">
        <v>363</v>
      </c>
      <c r="H85" s="58">
        <v>35000</v>
      </c>
      <c r="I85" s="59">
        <v>0</v>
      </c>
      <c r="J85" s="58">
        <v>35000</v>
      </c>
      <c r="K85" s="58">
        <f t="shared" si="5"/>
        <v>1004.5</v>
      </c>
      <c r="L85" s="58">
        <v>0</v>
      </c>
      <c r="M85" s="58">
        <f t="shared" si="7"/>
        <v>1064</v>
      </c>
      <c r="N85" s="58">
        <v>125</v>
      </c>
      <c r="O85" s="58">
        <f t="shared" si="6"/>
        <v>2193.5</v>
      </c>
      <c r="P85" s="60">
        <f t="shared" si="4"/>
        <v>32806.5</v>
      </c>
    </row>
    <row r="86" spans="1:16" x14ac:dyDescent="0.2">
      <c r="A86" s="57">
        <v>85</v>
      </c>
      <c r="B86" s="43" t="s">
        <v>19</v>
      </c>
      <c r="C86" s="43" t="s">
        <v>227</v>
      </c>
      <c r="D86" s="43" t="s">
        <v>66</v>
      </c>
      <c r="E86" s="43" t="s">
        <v>48</v>
      </c>
      <c r="F86" s="44" t="s">
        <v>224</v>
      </c>
      <c r="G86" s="43" t="s">
        <v>363</v>
      </c>
      <c r="H86" s="58">
        <v>150000</v>
      </c>
      <c r="I86" s="59">
        <v>0</v>
      </c>
      <c r="J86" s="58">
        <v>150000</v>
      </c>
      <c r="K86" s="58">
        <f t="shared" si="5"/>
        <v>4305</v>
      </c>
      <c r="L86" s="58">
        <v>23529.09</v>
      </c>
      <c r="M86" s="58">
        <v>4560</v>
      </c>
      <c r="N86" s="58">
        <v>1475.12</v>
      </c>
      <c r="O86" s="58">
        <f t="shared" si="6"/>
        <v>33869.21</v>
      </c>
      <c r="P86" s="60">
        <f t="shared" si="4"/>
        <v>116130.79000000001</v>
      </c>
    </row>
    <row r="87" spans="1:16" ht="24" x14ac:dyDescent="0.2">
      <c r="A87" s="57">
        <v>86</v>
      </c>
      <c r="B87" s="43" t="s">
        <v>87</v>
      </c>
      <c r="C87" s="43" t="s">
        <v>227</v>
      </c>
      <c r="D87" s="43" t="s">
        <v>22</v>
      </c>
      <c r="E87" s="43" t="s">
        <v>49</v>
      </c>
      <c r="F87" s="44" t="s">
        <v>223</v>
      </c>
      <c r="G87" s="43" t="s">
        <v>363</v>
      </c>
      <c r="H87" s="58">
        <v>75000</v>
      </c>
      <c r="I87" s="59">
        <v>0</v>
      </c>
      <c r="J87" s="58">
        <v>75000</v>
      </c>
      <c r="K87" s="58">
        <f t="shared" si="5"/>
        <v>2152.5</v>
      </c>
      <c r="L87" s="58">
        <v>6309.38</v>
      </c>
      <c r="M87" s="58">
        <f t="shared" ref="M87:M95" si="8">H87*0.0304</f>
        <v>2280</v>
      </c>
      <c r="N87" s="58">
        <v>125</v>
      </c>
      <c r="O87" s="58">
        <f t="shared" si="6"/>
        <v>10866.880000000001</v>
      </c>
      <c r="P87" s="60">
        <f t="shared" si="4"/>
        <v>64133.119999999995</v>
      </c>
    </row>
    <row r="88" spans="1:16" x14ac:dyDescent="0.2">
      <c r="A88" s="57">
        <v>87</v>
      </c>
      <c r="B88" s="43" t="s">
        <v>105</v>
      </c>
      <c r="C88" s="43" t="s">
        <v>227</v>
      </c>
      <c r="D88" s="43" t="s">
        <v>13</v>
      </c>
      <c r="E88" s="43" t="s">
        <v>49</v>
      </c>
      <c r="F88" s="44" t="s">
        <v>223</v>
      </c>
      <c r="G88" s="43" t="s">
        <v>363</v>
      </c>
      <c r="H88" s="58">
        <v>30000</v>
      </c>
      <c r="I88" s="59">
        <v>0</v>
      </c>
      <c r="J88" s="58">
        <v>30000</v>
      </c>
      <c r="K88" s="58">
        <f t="shared" si="5"/>
        <v>861</v>
      </c>
      <c r="L88" s="58">
        <v>0</v>
      </c>
      <c r="M88" s="58">
        <f t="shared" si="8"/>
        <v>912</v>
      </c>
      <c r="N88" s="58">
        <v>1475.12</v>
      </c>
      <c r="O88" s="58">
        <f t="shared" si="6"/>
        <v>3248.12</v>
      </c>
      <c r="P88" s="60">
        <f t="shared" si="4"/>
        <v>26751.88</v>
      </c>
    </row>
    <row r="89" spans="1:16" ht="24" x14ac:dyDescent="0.2">
      <c r="A89" s="57">
        <v>88</v>
      </c>
      <c r="B89" s="43" t="s">
        <v>102</v>
      </c>
      <c r="C89" s="43" t="s">
        <v>227</v>
      </c>
      <c r="D89" s="43" t="s">
        <v>13</v>
      </c>
      <c r="E89" s="43" t="s">
        <v>49</v>
      </c>
      <c r="F89" s="44" t="s">
        <v>224</v>
      </c>
      <c r="G89" s="43" t="s">
        <v>363</v>
      </c>
      <c r="H89" s="58">
        <v>35000</v>
      </c>
      <c r="I89" s="59">
        <v>0</v>
      </c>
      <c r="J89" s="58">
        <v>35000</v>
      </c>
      <c r="K89" s="58">
        <f t="shared" si="5"/>
        <v>1004.5</v>
      </c>
      <c r="L89" s="58">
        <v>0</v>
      </c>
      <c r="M89" s="58">
        <f t="shared" si="8"/>
        <v>1064</v>
      </c>
      <c r="N89" s="58">
        <v>125</v>
      </c>
      <c r="O89" s="58">
        <f t="shared" si="6"/>
        <v>2193.5</v>
      </c>
      <c r="P89" s="60">
        <f t="shared" si="4"/>
        <v>32806.5</v>
      </c>
    </row>
    <row r="90" spans="1:16" ht="24" x14ac:dyDescent="0.2">
      <c r="A90" s="57">
        <v>89</v>
      </c>
      <c r="B90" s="43" t="s">
        <v>15</v>
      </c>
      <c r="C90" s="43" t="s">
        <v>227</v>
      </c>
      <c r="D90" s="43" t="s">
        <v>16</v>
      </c>
      <c r="E90" s="43" t="s">
        <v>48</v>
      </c>
      <c r="F90" s="44" t="s">
        <v>223</v>
      </c>
      <c r="G90" s="43" t="s">
        <v>363</v>
      </c>
      <c r="H90" s="58">
        <v>45000</v>
      </c>
      <c r="I90" s="59">
        <v>0</v>
      </c>
      <c r="J90" s="58">
        <v>45000</v>
      </c>
      <c r="K90" s="58">
        <f t="shared" si="5"/>
        <v>1291.5</v>
      </c>
      <c r="L90" s="58">
        <v>1148.33</v>
      </c>
      <c r="M90" s="58">
        <f t="shared" si="8"/>
        <v>1368</v>
      </c>
      <c r="N90" s="58">
        <v>125</v>
      </c>
      <c r="O90" s="58">
        <f t="shared" si="6"/>
        <v>3932.83</v>
      </c>
      <c r="P90" s="60">
        <f t="shared" si="4"/>
        <v>41067.17</v>
      </c>
    </row>
    <row r="91" spans="1:16" ht="24" x14ac:dyDescent="0.2">
      <c r="A91" s="57">
        <v>90</v>
      </c>
      <c r="B91" s="43" t="s">
        <v>21</v>
      </c>
      <c r="C91" s="43" t="s">
        <v>227</v>
      </c>
      <c r="D91" s="43" t="s">
        <v>10</v>
      </c>
      <c r="E91" s="43" t="s">
        <v>51</v>
      </c>
      <c r="F91" s="44" t="s">
        <v>224</v>
      </c>
      <c r="G91" s="43" t="s">
        <v>363</v>
      </c>
      <c r="H91" s="58">
        <v>22000</v>
      </c>
      <c r="I91" s="59">
        <v>0</v>
      </c>
      <c r="J91" s="58">
        <v>22000</v>
      </c>
      <c r="K91" s="58">
        <f t="shared" si="5"/>
        <v>631.4</v>
      </c>
      <c r="L91" s="59">
        <v>0</v>
      </c>
      <c r="M91" s="58">
        <f t="shared" si="8"/>
        <v>668.8</v>
      </c>
      <c r="N91" s="58">
        <v>125</v>
      </c>
      <c r="O91" s="58">
        <f t="shared" si="6"/>
        <v>1425.1999999999998</v>
      </c>
      <c r="P91" s="60">
        <f t="shared" si="4"/>
        <v>20574.8</v>
      </c>
    </row>
    <row r="92" spans="1:16" ht="24" x14ac:dyDescent="0.2">
      <c r="A92" s="57">
        <v>91</v>
      </c>
      <c r="B92" s="43" t="s">
        <v>18</v>
      </c>
      <c r="C92" s="43" t="s">
        <v>227</v>
      </c>
      <c r="D92" s="43" t="s">
        <v>17</v>
      </c>
      <c r="E92" s="43" t="s">
        <v>51</v>
      </c>
      <c r="F92" s="44" t="s">
        <v>223</v>
      </c>
      <c r="G92" s="43" t="s">
        <v>363</v>
      </c>
      <c r="H92" s="58">
        <v>16500</v>
      </c>
      <c r="I92" s="59">
        <v>0</v>
      </c>
      <c r="J92" s="58">
        <v>16500</v>
      </c>
      <c r="K92" s="58">
        <f t="shared" si="5"/>
        <v>473.55</v>
      </c>
      <c r="L92" s="59">
        <v>0</v>
      </c>
      <c r="M92" s="58">
        <f t="shared" si="8"/>
        <v>501.6</v>
      </c>
      <c r="N92" s="58">
        <v>125</v>
      </c>
      <c r="O92" s="58">
        <f t="shared" si="6"/>
        <v>1100.1500000000001</v>
      </c>
      <c r="P92" s="60">
        <f t="shared" si="4"/>
        <v>15399.85</v>
      </c>
    </row>
    <row r="93" spans="1:16" ht="24" x14ac:dyDescent="0.2">
      <c r="A93" s="57">
        <v>92</v>
      </c>
      <c r="B93" s="43" t="s">
        <v>197</v>
      </c>
      <c r="C93" s="43" t="s">
        <v>185</v>
      </c>
      <c r="D93" s="43" t="s">
        <v>32</v>
      </c>
      <c r="E93" s="43" t="s">
        <v>59</v>
      </c>
      <c r="F93" s="44" t="s">
        <v>224</v>
      </c>
      <c r="G93" s="43" t="s">
        <v>363</v>
      </c>
      <c r="H93" s="58">
        <v>70000</v>
      </c>
      <c r="I93" s="59">
        <v>0</v>
      </c>
      <c r="J93" s="58">
        <v>70000</v>
      </c>
      <c r="K93" s="58">
        <f t="shared" si="5"/>
        <v>2009</v>
      </c>
      <c r="L93" s="58">
        <v>5368.48</v>
      </c>
      <c r="M93" s="58">
        <f t="shared" si="8"/>
        <v>2128</v>
      </c>
      <c r="N93" s="58">
        <v>25</v>
      </c>
      <c r="O93" s="58">
        <f t="shared" si="6"/>
        <v>9530.48</v>
      </c>
      <c r="P93" s="60">
        <f t="shared" si="4"/>
        <v>60469.520000000004</v>
      </c>
    </row>
    <row r="94" spans="1:16" x14ac:dyDescent="0.2">
      <c r="A94" s="57">
        <v>93</v>
      </c>
      <c r="B94" s="43" t="s">
        <v>183</v>
      </c>
      <c r="C94" s="43" t="s">
        <v>185</v>
      </c>
      <c r="D94" s="43" t="s">
        <v>13</v>
      </c>
      <c r="E94" s="43" t="s">
        <v>49</v>
      </c>
      <c r="F94" s="44" t="s">
        <v>223</v>
      </c>
      <c r="G94" s="43" t="s">
        <v>363</v>
      </c>
      <c r="H94" s="58">
        <v>35000</v>
      </c>
      <c r="I94" s="59">
        <v>0</v>
      </c>
      <c r="J94" s="58">
        <v>35000</v>
      </c>
      <c r="K94" s="58">
        <f t="shared" si="5"/>
        <v>1004.5</v>
      </c>
      <c r="L94" s="59">
        <v>0</v>
      </c>
      <c r="M94" s="58">
        <f t="shared" si="8"/>
        <v>1064</v>
      </c>
      <c r="N94" s="58">
        <v>25</v>
      </c>
      <c r="O94" s="58">
        <f t="shared" si="6"/>
        <v>2093.5</v>
      </c>
      <c r="P94" s="60">
        <f t="shared" si="4"/>
        <v>32906.5</v>
      </c>
    </row>
    <row r="95" spans="1:16" x14ac:dyDescent="0.2">
      <c r="A95" s="57">
        <v>94</v>
      </c>
      <c r="B95" s="61" t="s">
        <v>184</v>
      </c>
      <c r="C95" s="43" t="s">
        <v>185</v>
      </c>
      <c r="D95" s="43" t="s">
        <v>13</v>
      </c>
      <c r="E95" s="43" t="s">
        <v>49</v>
      </c>
      <c r="F95" s="44" t="s">
        <v>223</v>
      </c>
      <c r="G95" s="43" t="s">
        <v>363</v>
      </c>
      <c r="H95" s="58">
        <v>30000</v>
      </c>
      <c r="I95" s="59">
        <v>0</v>
      </c>
      <c r="J95" s="58">
        <v>30000</v>
      </c>
      <c r="K95" s="58">
        <f t="shared" si="5"/>
        <v>861</v>
      </c>
      <c r="L95" s="59">
        <v>0</v>
      </c>
      <c r="M95" s="58">
        <f t="shared" si="8"/>
        <v>912</v>
      </c>
      <c r="N95" s="58">
        <v>25</v>
      </c>
      <c r="O95" s="58">
        <f t="shared" si="6"/>
        <v>1798</v>
      </c>
      <c r="P95" s="60">
        <f t="shared" si="4"/>
        <v>28202</v>
      </c>
    </row>
    <row r="96" spans="1:16" ht="25.5" x14ac:dyDescent="0.2">
      <c r="A96" s="57">
        <v>95</v>
      </c>
      <c r="B96" s="62" t="s">
        <v>275</v>
      </c>
      <c r="C96" s="43" t="s">
        <v>81</v>
      </c>
      <c r="D96" s="43" t="s">
        <v>82</v>
      </c>
      <c r="E96" s="43" t="s">
        <v>83</v>
      </c>
      <c r="F96" s="44" t="s">
        <v>224</v>
      </c>
      <c r="G96" s="43" t="s">
        <v>365</v>
      </c>
      <c r="H96" s="44">
        <v>11500</v>
      </c>
      <c r="I96" s="58">
        <v>0</v>
      </c>
      <c r="J96" s="59">
        <v>11500</v>
      </c>
      <c r="K96" s="58">
        <v>0</v>
      </c>
      <c r="L96" s="58">
        <v>0</v>
      </c>
      <c r="M96" s="58">
        <v>0</v>
      </c>
      <c r="N96" s="58">
        <v>0</v>
      </c>
      <c r="O96" s="58">
        <v>0</v>
      </c>
      <c r="P96" s="60">
        <v>11500</v>
      </c>
    </row>
    <row r="97" spans="1:16" ht="25.5" x14ac:dyDescent="0.2">
      <c r="A97" s="57">
        <v>96</v>
      </c>
      <c r="B97" s="62" t="s">
        <v>276</v>
      </c>
      <c r="C97" s="43" t="s">
        <v>81</v>
      </c>
      <c r="D97" s="43" t="s">
        <v>82</v>
      </c>
      <c r="E97" s="43" t="s">
        <v>83</v>
      </c>
      <c r="F97" s="44" t="s">
        <v>223</v>
      </c>
      <c r="G97" s="43" t="s">
        <v>365</v>
      </c>
      <c r="H97" s="44">
        <v>11500</v>
      </c>
      <c r="I97" s="58">
        <v>0</v>
      </c>
      <c r="J97" s="59">
        <v>11500</v>
      </c>
      <c r="K97" s="58">
        <v>0</v>
      </c>
      <c r="L97" s="58">
        <v>0</v>
      </c>
      <c r="M97" s="59">
        <v>0</v>
      </c>
      <c r="N97" s="58">
        <v>0</v>
      </c>
      <c r="O97" s="58">
        <v>0</v>
      </c>
      <c r="P97" s="60">
        <v>11500</v>
      </c>
    </row>
    <row r="98" spans="1:16" ht="24" x14ac:dyDescent="0.2">
      <c r="A98" s="57">
        <v>97</v>
      </c>
      <c r="B98" s="62" t="s">
        <v>277</v>
      </c>
      <c r="C98" s="43" t="s">
        <v>81</v>
      </c>
      <c r="D98" s="43" t="s">
        <v>82</v>
      </c>
      <c r="E98" s="43" t="s">
        <v>83</v>
      </c>
      <c r="F98" s="44" t="s">
        <v>224</v>
      </c>
      <c r="G98" s="43" t="s">
        <v>365</v>
      </c>
      <c r="H98" s="44">
        <v>11500</v>
      </c>
      <c r="I98" s="58">
        <v>0</v>
      </c>
      <c r="J98" s="59">
        <v>11500</v>
      </c>
      <c r="K98" s="58">
        <v>0</v>
      </c>
      <c r="L98" s="58">
        <v>0</v>
      </c>
      <c r="M98" s="59">
        <v>0</v>
      </c>
      <c r="N98" s="58">
        <v>0</v>
      </c>
      <c r="O98" s="58">
        <v>0</v>
      </c>
      <c r="P98" s="60">
        <v>11500</v>
      </c>
    </row>
    <row r="99" spans="1:16" ht="25.5" x14ac:dyDescent="0.2">
      <c r="A99" s="57">
        <v>98</v>
      </c>
      <c r="B99" s="62" t="s">
        <v>278</v>
      </c>
      <c r="C99" s="43" t="s">
        <v>81</v>
      </c>
      <c r="D99" s="43" t="s">
        <v>82</v>
      </c>
      <c r="E99" s="43" t="s">
        <v>83</v>
      </c>
      <c r="F99" s="44" t="s">
        <v>224</v>
      </c>
      <c r="G99" s="43" t="s">
        <v>365</v>
      </c>
      <c r="H99" s="44">
        <v>25000</v>
      </c>
      <c r="I99" s="58">
        <v>0</v>
      </c>
      <c r="J99" s="59">
        <v>25000</v>
      </c>
      <c r="K99" s="58">
        <v>0</v>
      </c>
      <c r="L99" s="58">
        <v>0</v>
      </c>
      <c r="M99" s="58">
        <v>0</v>
      </c>
      <c r="N99" s="58">
        <v>0</v>
      </c>
      <c r="O99" s="58">
        <v>0</v>
      </c>
      <c r="P99" s="60">
        <v>25000</v>
      </c>
    </row>
    <row r="100" spans="1:16" ht="24" x14ac:dyDescent="0.2">
      <c r="A100" s="57">
        <v>99</v>
      </c>
      <c r="B100" s="62" t="s">
        <v>279</v>
      </c>
      <c r="C100" s="43" t="s">
        <v>81</v>
      </c>
      <c r="D100" s="43" t="s">
        <v>82</v>
      </c>
      <c r="E100" s="43" t="s">
        <v>83</v>
      </c>
      <c r="F100" s="44" t="s">
        <v>224</v>
      </c>
      <c r="G100" s="43" t="s">
        <v>365</v>
      </c>
      <c r="H100" s="44">
        <v>30000</v>
      </c>
      <c r="I100" s="58">
        <v>0</v>
      </c>
      <c r="J100" s="59">
        <v>30000</v>
      </c>
      <c r="K100" s="58">
        <v>0</v>
      </c>
      <c r="L100" s="58">
        <v>0</v>
      </c>
      <c r="M100" s="59">
        <v>0</v>
      </c>
      <c r="N100" s="58">
        <v>0</v>
      </c>
      <c r="O100" s="58">
        <v>0</v>
      </c>
      <c r="P100" s="60">
        <v>30000</v>
      </c>
    </row>
    <row r="101" spans="1:16" ht="25.5" x14ac:dyDescent="0.2">
      <c r="A101" s="57">
        <v>100</v>
      </c>
      <c r="B101" s="62" t="s">
        <v>280</v>
      </c>
      <c r="C101" s="43" t="s">
        <v>81</v>
      </c>
      <c r="D101" s="43" t="s">
        <v>82</v>
      </c>
      <c r="E101" s="43" t="s">
        <v>83</v>
      </c>
      <c r="F101" s="44" t="s">
        <v>223</v>
      </c>
      <c r="G101" s="43" t="s">
        <v>365</v>
      </c>
      <c r="H101" s="44">
        <v>11500</v>
      </c>
      <c r="I101" s="58">
        <v>0</v>
      </c>
      <c r="J101" s="59">
        <v>11500</v>
      </c>
      <c r="K101" s="58">
        <v>0</v>
      </c>
      <c r="L101" s="58">
        <v>0</v>
      </c>
      <c r="M101" s="59">
        <v>0</v>
      </c>
      <c r="N101" s="58">
        <v>0</v>
      </c>
      <c r="O101" s="58">
        <v>0</v>
      </c>
      <c r="P101" s="60">
        <v>11500</v>
      </c>
    </row>
    <row r="102" spans="1:16" ht="25.5" x14ac:dyDescent="0.2">
      <c r="A102" s="57">
        <v>101</v>
      </c>
      <c r="B102" s="62" t="s">
        <v>281</v>
      </c>
      <c r="C102" s="43" t="s">
        <v>81</v>
      </c>
      <c r="D102" s="43" t="s">
        <v>82</v>
      </c>
      <c r="E102" s="43" t="s">
        <v>83</v>
      </c>
      <c r="F102" s="44" t="s">
        <v>224</v>
      </c>
      <c r="G102" s="43" t="s">
        <v>365</v>
      </c>
      <c r="H102" s="44">
        <v>11500</v>
      </c>
      <c r="I102" s="58">
        <v>0</v>
      </c>
      <c r="J102" s="59">
        <v>11500</v>
      </c>
      <c r="K102" s="58">
        <v>0</v>
      </c>
      <c r="L102" s="58">
        <v>0</v>
      </c>
      <c r="M102" s="58">
        <v>0</v>
      </c>
      <c r="N102" s="58">
        <v>0</v>
      </c>
      <c r="O102" s="58">
        <v>0</v>
      </c>
      <c r="P102" s="60">
        <v>11500</v>
      </c>
    </row>
    <row r="103" spans="1:16" ht="25.5" x14ac:dyDescent="0.2">
      <c r="A103" s="57">
        <v>102</v>
      </c>
      <c r="B103" s="62" t="s">
        <v>282</v>
      </c>
      <c r="C103" s="43" t="s">
        <v>81</v>
      </c>
      <c r="D103" s="43" t="s">
        <v>82</v>
      </c>
      <c r="E103" s="43" t="s">
        <v>83</v>
      </c>
      <c r="F103" s="44" t="s">
        <v>223</v>
      </c>
      <c r="G103" s="43" t="s">
        <v>365</v>
      </c>
      <c r="H103" s="44">
        <v>11500</v>
      </c>
      <c r="I103" s="58">
        <v>0</v>
      </c>
      <c r="J103" s="59">
        <v>11500</v>
      </c>
      <c r="K103" s="58">
        <v>0</v>
      </c>
      <c r="L103" s="58">
        <v>0</v>
      </c>
      <c r="M103" s="59">
        <v>0</v>
      </c>
      <c r="N103" s="58">
        <v>0</v>
      </c>
      <c r="O103" s="58">
        <v>0</v>
      </c>
      <c r="P103" s="60">
        <v>11500</v>
      </c>
    </row>
    <row r="104" spans="1:16" ht="24" x14ac:dyDescent="0.2">
      <c r="A104" s="57">
        <v>103</v>
      </c>
      <c r="B104" s="62" t="s">
        <v>120</v>
      </c>
      <c r="C104" s="43" t="s">
        <v>192</v>
      </c>
      <c r="D104" s="43" t="s">
        <v>162</v>
      </c>
      <c r="E104" s="43" t="s">
        <v>119</v>
      </c>
      <c r="F104" s="44" t="s">
        <v>224</v>
      </c>
      <c r="G104" s="43" t="s">
        <v>366</v>
      </c>
      <c r="H104" s="44">
        <v>150000</v>
      </c>
      <c r="I104" s="58">
        <v>0</v>
      </c>
      <c r="J104" s="59">
        <v>150000</v>
      </c>
      <c r="K104" s="58">
        <v>4305</v>
      </c>
      <c r="L104" s="58">
        <v>23866.62</v>
      </c>
      <c r="M104" s="58">
        <v>4560</v>
      </c>
      <c r="N104" s="58">
        <v>0</v>
      </c>
      <c r="O104" s="58">
        <v>32731.62</v>
      </c>
      <c r="P104" s="60">
        <v>117268.38</v>
      </c>
    </row>
    <row r="105" spans="1:16" ht="25.5" x14ac:dyDescent="0.2">
      <c r="A105" s="57">
        <v>104</v>
      </c>
      <c r="B105" s="62" t="s">
        <v>126</v>
      </c>
      <c r="C105" s="43" t="s">
        <v>192</v>
      </c>
      <c r="D105" s="43" t="s">
        <v>127</v>
      </c>
      <c r="E105" s="43" t="s">
        <v>119</v>
      </c>
      <c r="F105" s="44" t="s">
        <v>224</v>
      </c>
      <c r="G105" s="43" t="s">
        <v>366</v>
      </c>
      <c r="H105" s="44">
        <v>70000</v>
      </c>
      <c r="I105" s="58">
        <v>0</v>
      </c>
      <c r="J105" s="59">
        <v>70000</v>
      </c>
      <c r="K105" s="58">
        <v>2009</v>
      </c>
      <c r="L105" s="58">
        <v>5368.48</v>
      </c>
      <c r="M105" s="59">
        <v>2128</v>
      </c>
      <c r="N105" s="58">
        <v>0</v>
      </c>
      <c r="O105" s="58">
        <v>9505.48</v>
      </c>
      <c r="P105" s="60">
        <v>60494.520000000004</v>
      </c>
    </row>
    <row r="106" spans="1:16" ht="25.5" x14ac:dyDescent="0.2">
      <c r="A106" s="57">
        <v>105</v>
      </c>
      <c r="B106" s="62" t="s">
        <v>136</v>
      </c>
      <c r="C106" s="43" t="s">
        <v>192</v>
      </c>
      <c r="D106" s="43" t="s">
        <v>129</v>
      </c>
      <c r="E106" s="43" t="s">
        <v>119</v>
      </c>
      <c r="F106" s="44" t="s">
        <v>223</v>
      </c>
      <c r="G106" s="43" t="s">
        <v>366</v>
      </c>
      <c r="H106" s="44">
        <v>70000</v>
      </c>
      <c r="I106" s="58">
        <v>0</v>
      </c>
      <c r="J106" s="59">
        <v>70000</v>
      </c>
      <c r="K106" s="58">
        <v>2009</v>
      </c>
      <c r="L106" s="58">
        <v>4828.43</v>
      </c>
      <c r="M106" s="59">
        <v>2128</v>
      </c>
      <c r="N106" s="58">
        <v>2700.24</v>
      </c>
      <c r="O106" s="58">
        <v>11665.67</v>
      </c>
      <c r="P106" s="60">
        <v>58334.33</v>
      </c>
    </row>
    <row r="107" spans="1:16" ht="24" x14ac:dyDescent="0.2">
      <c r="A107" s="57">
        <v>106</v>
      </c>
      <c r="B107" s="62" t="s">
        <v>154</v>
      </c>
      <c r="C107" s="43" t="s">
        <v>176</v>
      </c>
      <c r="D107" s="43" t="s">
        <v>58</v>
      </c>
      <c r="E107" s="43" t="s">
        <v>119</v>
      </c>
      <c r="F107" s="44" t="s">
        <v>224</v>
      </c>
      <c r="G107" s="43" t="s">
        <v>366</v>
      </c>
      <c r="H107" s="44">
        <v>80000</v>
      </c>
      <c r="I107" s="58">
        <v>0</v>
      </c>
      <c r="J107" s="59">
        <v>80000</v>
      </c>
      <c r="K107" s="58">
        <v>2296</v>
      </c>
      <c r="L107" s="58">
        <v>7400.87</v>
      </c>
      <c r="M107" s="58">
        <v>2432</v>
      </c>
      <c r="N107" s="58">
        <v>0</v>
      </c>
      <c r="O107" s="58">
        <v>12128.869999999999</v>
      </c>
      <c r="P107" s="60">
        <v>67871.13</v>
      </c>
    </row>
    <row r="108" spans="1:16" ht="25.5" x14ac:dyDescent="0.2">
      <c r="A108" s="57">
        <v>107</v>
      </c>
      <c r="B108" s="62" t="s">
        <v>243</v>
      </c>
      <c r="C108" s="43" t="s">
        <v>176</v>
      </c>
      <c r="D108" s="43" t="s">
        <v>244</v>
      </c>
      <c r="E108" s="43" t="s">
        <v>119</v>
      </c>
      <c r="F108" s="44" t="s">
        <v>223</v>
      </c>
      <c r="G108" s="43" t="s">
        <v>366</v>
      </c>
      <c r="H108" s="44">
        <v>45000</v>
      </c>
      <c r="I108" s="58">
        <v>0</v>
      </c>
      <c r="J108" s="59">
        <v>45000</v>
      </c>
      <c r="K108" s="58">
        <v>1291.5</v>
      </c>
      <c r="L108" s="58">
        <v>1148.33</v>
      </c>
      <c r="M108" s="59">
        <v>1368</v>
      </c>
      <c r="N108" s="58">
        <v>0</v>
      </c>
      <c r="O108" s="58">
        <v>3807.83</v>
      </c>
      <c r="P108" s="60">
        <v>41192.17</v>
      </c>
    </row>
    <row r="109" spans="1:16" ht="25.5" x14ac:dyDescent="0.2">
      <c r="A109" s="57">
        <v>108</v>
      </c>
      <c r="B109" s="62" t="s">
        <v>151</v>
      </c>
      <c r="C109" s="43" t="s">
        <v>178</v>
      </c>
      <c r="D109" s="43" t="s">
        <v>8</v>
      </c>
      <c r="E109" s="43" t="s">
        <v>119</v>
      </c>
      <c r="F109" s="44" t="s">
        <v>223</v>
      </c>
      <c r="G109" s="43" t="s">
        <v>366</v>
      </c>
      <c r="H109" s="44">
        <v>50000</v>
      </c>
      <c r="I109" s="58">
        <v>0</v>
      </c>
      <c r="J109" s="59">
        <v>50000</v>
      </c>
      <c r="K109" s="58">
        <v>1435</v>
      </c>
      <c r="L109" s="58">
        <v>1854</v>
      </c>
      <c r="M109" s="58">
        <v>1520</v>
      </c>
      <c r="N109" s="58">
        <v>0</v>
      </c>
      <c r="O109" s="58">
        <v>4809</v>
      </c>
      <c r="P109" s="60">
        <v>45191</v>
      </c>
    </row>
    <row r="110" spans="1:16" ht="24" x14ac:dyDescent="0.2">
      <c r="A110" s="57">
        <v>109</v>
      </c>
      <c r="B110" s="62" t="s">
        <v>141</v>
      </c>
      <c r="C110" s="43" t="s">
        <v>178</v>
      </c>
      <c r="D110" s="43" t="s">
        <v>8</v>
      </c>
      <c r="E110" s="43" t="s">
        <v>119</v>
      </c>
      <c r="F110" s="44" t="s">
        <v>223</v>
      </c>
      <c r="G110" s="43" t="s">
        <v>366</v>
      </c>
      <c r="H110" s="44">
        <v>50000</v>
      </c>
      <c r="I110" s="58">
        <v>0</v>
      </c>
      <c r="J110" s="59">
        <v>50000</v>
      </c>
      <c r="K110" s="58">
        <v>1435</v>
      </c>
      <c r="L110" s="58">
        <v>1448.96</v>
      </c>
      <c r="M110" s="59">
        <v>1520</v>
      </c>
      <c r="N110" s="58">
        <v>2800.24</v>
      </c>
      <c r="O110" s="58">
        <v>7204.2</v>
      </c>
      <c r="P110" s="60">
        <v>42795.8</v>
      </c>
    </row>
    <row r="111" spans="1:16" ht="25.5" x14ac:dyDescent="0.2">
      <c r="A111" s="57">
        <v>110</v>
      </c>
      <c r="B111" s="62" t="s">
        <v>245</v>
      </c>
      <c r="C111" s="43" t="s">
        <v>178</v>
      </c>
      <c r="D111" s="43" t="s">
        <v>8</v>
      </c>
      <c r="E111" s="43" t="s">
        <v>119</v>
      </c>
      <c r="F111" s="44" t="s">
        <v>223</v>
      </c>
      <c r="G111" s="43" t="s">
        <v>366</v>
      </c>
      <c r="H111" s="44">
        <v>50000</v>
      </c>
      <c r="I111" s="58">
        <v>0</v>
      </c>
      <c r="J111" s="59">
        <v>50000</v>
      </c>
      <c r="K111" s="58">
        <v>1435</v>
      </c>
      <c r="L111" s="58">
        <v>1854</v>
      </c>
      <c r="M111" s="59">
        <v>1520</v>
      </c>
      <c r="N111" s="58">
        <v>100</v>
      </c>
      <c r="O111" s="58">
        <v>4909</v>
      </c>
      <c r="P111" s="60">
        <v>45091</v>
      </c>
    </row>
    <row r="112" spans="1:16" ht="24" x14ac:dyDescent="0.2">
      <c r="A112" s="57">
        <v>111</v>
      </c>
      <c r="B112" s="62" t="s">
        <v>132</v>
      </c>
      <c r="C112" s="43" t="s">
        <v>177</v>
      </c>
      <c r="D112" s="43" t="s">
        <v>160</v>
      </c>
      <c r="E112" s="43" t="s">
        <v>119</v>
      </c>
      <c r="F112" s="44" t="s">
        <v>223</v>
      </c>
      <c r="G112" s="43" t="s">
        <v>366</v>
      </c>
      <c r="H112" s="44">
        <v>150000</v>
      </c>
      <c r="I112" s="58">
        <v>0</v>
      </c>
      <c r="J112" s="59">
        <v>150000</v>
      </c>
      <c r="K112" s="58">
        <v>4305</v>
      </c>
      <c r="L112" s="58">
        <v>23866.62</v>
      </c>
      <c r="M112" s="58">
        <v>4560</v>
      </c>
      <c r="N112" s="58">
        <v>0</v>
      </c>
      <c r="O112" s="58">
        <v>32731.62</v>
      </c>
      <c r="P112" s="60">
        <v>117268.38</v>
      </c>
    </row>
    <row r="113" spans="1:16" ht="25.5" x14ac:dyDescent="0.2">
      <c r="A113" s="57">
        <v>112</v>
      </c>
      <c r="B113" s="62" t="s">
        <v>155</v>
      </c>
      <c r="C113" s="43" t="s">
        <v>177</v>
      </c>
      <c r="D113" s="43" t="s">
        <v>156</v>
      </c>
      <c r="E113" s="43" t="s">
        <v>119</v>
      </c>
      <c r="F113" s="44" t="s">
        <v>223</v>
      </c>
      <c r="G113" s="43" t="s">
        <v>366</v>
      </c>
      <c r="H113" s="44">
        <v>45000</v>
      </c>
      <c r="I113" s="58">
        <v>0</v>
      </c>
      <c r="J113" s="59">
        <v>45000</v>
      </c>
      <c r="K113" s="58">
        <v>1291.5</v>
      </c>
      <c r="L113" s="58">
        <v>1148.33</v>
      </c>
      <c r="M113" s="59">
        <v>1368</v>
      </c>
      <c r="N113" s="58">
        <v>100</v>
      </c>
      <c r="O113" s="58">
        <v>3907.83</v>
      </c>
      <c r="P113" s="60">
        <v>41092.17</v>
      </c>
    </row>
    <row r="114" spans="1:16" ht="25.5" x14ac:dyDescent="0.2">
      <c r="A114" s="57">
        <v>113</v>
      </c>
      <c r="B114" s="62" t="s">
        <v>157</v>
      </c>
      <c r="C114" s="43" t="s">
        <v>177</v>
      </c>
      <c r="D114" s="43" t="s">
        <v>158</v>
      </c>
      <c r="E114" s="43" t="s">
        <v>119</v>
      </c>
      <c r="F114" s="44" t="s">
        <v>223</v>
      </c>
      <c r="G114" s="43" t="s">
        <v>366</v>
      </c>
      <c r="H114" s="44">
        <v>46000</v>
      </c>
      <c r="I114" s="58">
        <v>0</v>
      </c>
      <c r="J114" s="59">
        <v>46000</v>
      </c>
      <c r="K114" s="58">
        <v>1320.2</v>
      </c>
      <c r="L114" s="58">
        <v>1289.46</v>
      </c>
      <c r="M114" s="58">
        <v>1398.4</v>
      </c>
      <c r="N114" s="58">
        <v>0</v>
      </c>
      <c r="O114" s="58">
        <v>4008.06</v>
      </c>
      <c r="P114" s="60">
        <v>41991.94</v>
      </c>
    </row>
    <row r="115" spans="1:16" ht="25.5" x14ac:dyDescent="0.2">
      <c r="A115" s="57">
        <v>114</v>
      </c>
      <c r="B115" s="62" t="s">
        <v>203</v>
      </c>
      <c r="C115" s="43" t="s">
        <v>177</v>
      </c>
      <c r="D115" s="43" t="s">
        <v>216</v>
      </c>
      <c r="E115" s="43" t="s">
        <v>119</v>
      </c>
      <c r="F115" s="44" t="s">
        <v>224</v>
      </c>
      <c r="G115" s="43" t="s">
        <v>366</v>
      </c>
      <c r="H115" s="44">
        <v>36000</v>
      </c>
      <c r="I115" s="58">
        <v>0</v>
      </c>
      <c r="J115" s="59">
        <v>36000</v>
      </c>
      <c r="K115" s="58">
        <v>1033.2</v>
      </c>
      <c r="L115" s="58">
        <v>0</v>
      </c>
      <c r="M115" s="59">
        <v>1094.4000000000001</v>
      </c>
      <c r="N115" s="58">
        <v>100</v>
      </c>
      <c r="O115" s="58">
        <v>2227.6000000000004</v>
      </c>
      <c r="P115" s="60">
        <v>33772.400000000001</v>
      </c>
    </row>
    <row r="116" spans="1:16" ht="25.5" x14ac:dyDescent="0.2">
      <c r="A116" s="57">
        <v>115</v>
      </c>
      <c r="B116" s="62" t="s">
        <v>112</v>
      </c>
      <c r="C116" s="43" t="s">
        <v>226</v>
      </c>
      <c r="D116" s="43" t="s">
        <v>153</v>
      </c>
      <c r="E116" s="43" t="s">
        <v>119</v>
      </c>
      <c r="F116" s="44" t="s">
        <v>224</v>
      </c>
      <c r="G116" s="43" t="s">
        <v>366</v>
      </c>
      <c r="H116" s="44">
        <v>150000</v>
      </c>
      <c r="I116" s="58">
        <v>0</v>
      </c>
      <c r="J116" s="59">
        <v>150000</v>
      </c>
      <c r="K116" s="58">
        <v>4305</v>
      </c>
      <c r="L116" s="58">
        <v>23866.62</v>
      </c>
      <c r="M116" s="59">
        <v>4560</v>
      </c>
      <c r="N116" s="58">
        <v>0</v>
      </c>
      <c r="O116" s="58">
        <v>32731.62</v>
      </c>
      <c r="P116" s="60">
        <v>117268.38</v>
      </c>
    </row>
    <row r="117" spans="1:16" ht="25.5" x14ac:dyDescent="0.2">
      <c r="A117" s="57">
        <v>116</v>
      </c>
      <c r="B117" s="62" t="s">
        <v>228</v>
      </c>
      <c r="C117" s="43" t="s">
        <v>226</v>
      </c>
      <c r="D117" s="43" t="s">
        <v>229</v>
      </c>
      <c r="E117" s="43" t="s">
        <v>119</v>
      </c>
      <c r="F117" s="44" t="s">
        <v>223</v>
      </c>
      <c r="G117" s="43" t="s">
        <v>366</v>
      </c>
      <c r="H117" s="44">
        <v>100000</v>
      </c>
      <c r="I117" s="58">
        <v>0</v>
      </c>
      <c r="J117" s="59">
        <v>100000</v>
      </c>
      <c r="K117" s="58">
        <v>2870</v>
      </c>
      <c r="L117" s="58">
        <v>12105.37</v>
      </c>
      <c r="M117" s="58">
        <v>3040</v>
      </c>
      <c r="N117" s="58">
        <v>0</v>
      </c>
      <c r="O117" s="58">
        <v>18015.370000000003</v>
      </c>
      <c r="P117" s="60">
        <v>81984.63</v>
      </c>
    </row>
    <row r="118" spans="1:16" ht="25.5" x14ac:dyDescent="0.2">
      <c r="A118" s="57">
        <v>117</v>
      </c>
      <c r="B118" s="62" t="s">
        <v>246</v>
      </c>
      <c r="C118" s="43" t="s">
        <v>226</v>
      </c>
      <c r="D118" s="43" t="s">
        <v>247</v>
      </c>
      <c r="E118" s="43" t="s">
        <v>119</v>
      </c>
      <c r="F118" s="44" t="s">
        <v>224</v>
      </c>
      <c r="G118" s="43" t="s">
        <v>366</v>
      </c>
      <c r="H118" s="44">
        <v>80000</v>
      </c>
      <c r="I118" s="58">
        <v>0</v>
      </c>
      <c r="J118" s="59">
        <v>80000</v>
      </c>
      <c r="K118" s="58">
        <v>2296</v>
      </c>
      <c r="L118" s="58">
        <v>7063.34</v>
      </c>
      <c r="M118" s="59">
        <v>2432</v>
      </c>
      <c r="N118" s="58">
        <v>1350.12</v>
      </c>
      <c r="O118" s="58">
        <v>13141.46</v>
      </c>
      <c r="P118" s="60">
        <v>66858.540000000008</v>
      </c>
    </row>
    <row r="119" spans="1:16" ht="25.5" x14ac:dyDescent="0.2">
      <c r="A119" s="57">
        <v>118</v>
      </c>
      <c r="B119" s="62" t="s">
        <v>130</v>
      </c>
      <c r="C119" s="43" t="s">
        <v>226</v>
      </c>
      <c r="D119" s="43" t="s">
        <v>131</v>
      </c>
      <c r="E119" s="43" t="s">
        <v>119</v>
      </c>
      <c r="F119" s="44" t="s">
        <v>224</v>
      </c>
      <c r="G119" s="43" t="s">
        <v>366</v>
      </c>
      <c r="H119" s="44">
        <v>45000</v>
      </c>
      <c r="I119" s="58">
        <v>0</v>
      </c>
      <c r="J119" s="59">
        <v>45000</v>
      </c>
      <c r="K119" s="58">
        <v>1291.5</v>
      </c>
      <c r="L119" s="58">
        <v>1148.33</v>
      </c>
      <c r="M119" s="58">
        <v>1368</v>
      </c>
      <c r="N119" s="58">
        <v>0</v>
      </c>
      <c r="O119" s="58">
        <v>3807.83</v>
      </c>
      <c r="P119" s="60">
        <v>41192.17</v>
      </c>
    </row>
    <row r="120" spans="1:16" ht="25.5" x14ac:dyDescent="0.2">
      <c r="A120" s="57">
        <v>119</v>
      </c>
      <c r="B120" s="62" t="s">
        <v>248</v>
      </c>
      <c r="C120" s="43" t="s">
        <v>226</v>
      </c>
      <c r="D120" s="43" t="s">
        <v>249</v>
      </c>
      <c r="E120" s="43" t="s">
        <v>119</v>
      </c>
      <c r="F120" s="44" t="s">
        <v>224</v>
      </c>
      <c r="G120" s="43" t="s">
        <v>366</v>
      </c>
      <c r="H120" s="44">
        <v>45000</v>
      </c>
      <c r="I120" s="58">
        <v>0</v>
      </c>
      <c r="J120" s="59">
        <v>45000</v>
      </c>
      <c r="K120" s="58">
        <v>1291.5</v>
      </c>
      <c r="L120" s="58">
        <v>743.29</v>
      </c>
      <c r="M120" s="59">
        <v>1368</v>
      </c>
      <c r="N120" s="58">
        <v>2700.24</v>
      </c>
      <c r="O120" s="58">
        <v>6103.03</v>
      </c>
      <c r="P120" s="60">
        <v>38896.97</v>
      </c>
    </row>
    <row r="121" spans="1:16" ht="25.5" x14ac:dyDescent="0.2">
      <c r="A121" s="57">
        <v>120</v>
      </c>
      <c r="B121" s="62" t="s">
        <v>258</v>
      </c>
      <c r="C121" s="43" t="s">
        <v>226</v>
      </c>
      <c r="D121" s="43" t="s">
        <v>261</v>
      </c>
      <c r="E121" s="43" t="s">
        <v>119</v>
      </c>
      <c r="F121" s="44" t="s">
        <v>224</v>
      </c>
      <c r="G121" s="43" t="s">
        <v>366</v>
      </c>
      <c r="H121" s="44">
        <v>70000</v>
      </c>
      <c r="I121" s="58">
        <v>0</v>
      </c>
      <c r="J121" s="59">
        <v>70000</v>
      </c>
      <c r="K121" s="58">
        <v>2009</v>
      </c>
      <c r="L121" s="58">
        <v>5368.48</v>
      </c>
      <c r="M121" s="59">
        <v>2128</v>
      </c>
      <c r="N121" s="58">
        <v>0</v>
      </c>
      <c r="O121" s="58">
        <v>9505.48</v>
      </c>
      <c r="P121" s="60">
        <v>60494.520000000004</v>
      </c>
    </row>
    <row r="122" spans="1:16" ht="24" x14ac:dyDescent="0.2">
      <c r="A122" s="57">
        <v>121</v>
      </c>
      <c r="B122" s="62" t="s">
        <v>121</v>
      </c>
      <c r="C122" s="43" t="s">
        <v>191</v>
      </c>
      <c r="D122" s="43" t="s">
        <v>163</v>
      </c>
      <c r="E122" s="43" t="s">
        <v>119</v>
      </c>
      <c r="F122" s="44" t="s">
        <v>224</v>
      </c>
      <c r="G122" s="43" t="s">
        <v>366</v>
      </c>
      <c r="H122" s="44">
        <v>150000</v>
      </c>
      <c r="I122" s="58">
        <v>0</v>
      </c>
      <c r="J122" s="59">
        <v>150000</v>
      </c>
      <c r="K122" s="58">
        <v>4305</v>
      </c>
      <c r="L122" s="58">
        <v>23866.62</v>
      </c>
      <c r="M122" s="58">
        <v>4560</v>
      </c>
      <c r="N122" s="58">
        <v>0</v>
      </c>
      <c r="O122" s="58">
        <v>32731.62</v>
      </c>
      <c r="P122" s="60">
        <v>117268.38</v>
      </c>
    </row>
    <row r="123" spans="1:16" ht="25.5" x14ac:dyDescent="0.2">
      <c r="A123" s="57">
        <v>122</v>
      </c>
      <c r="B123" s="62" t="s">
        <v>124</v>
      </c>
      <c r="C123" s="43" t="s">
        <v>191</v>
      </c>
      <c r="D123" s="43" t="s">
        <v>125</v>
      </c>
      <c r="E123" s="43" t="s">
        <v>119</v>
      </c>
      <c r="F123" s="44" t="s">
        <v>223</v>
      </c>
      <c r="G123" s="43" t="s">
        <v>366</v>
      </c>
      <c r="H123" s="44">
        <v>50000</v>
      </c>
      <c r="I123" s="58">
        <v>0</v>
      </c>
      <c r="J123" s="59">
        <v>50000</v>
      </c>
      <c r="K123" s="58">
        <v>1435</v>
      </c>
      <c r="L123" s="58">
        <v>1651.48</v>
      </c>
      <c r="M123" s="59">
        <v>1520</v>
      </c>
      <c r="N123" s="58">
        <v>1350.12</v>
      </c>
      <c r="O123" s="58">
        <v>5956.5999999999995</v>
      </c>
      <c r="P123" s="60">
        <v>44043.4</v>
      </c>
    </row>
    <row r="124" spans="1:16" ht="25.5" x14ac:dyDescent="0.2">
      <c r="A124" s="57">
        <v>123</v>
      </c>
      <c r="B124" s="62" t="s">
        <v>202</v>
      </c>
      <c r="C124" s="43" t="s">
        <v>191</v>
      </c>
      <c r="D124" s="43" t="s">
        <v>254</v>
      </c>
      <c r="E124" s="43" t="s">
        <v>119</v>
      </c>
      <c r="F124" s="44" t="s">
        <v>224</v>
      </c>
      <c r="G124" s="43" t="s">
        <v>366</v>
      </c>
      <c r="H124" s="44">
        <v>47000</v>
      </c>
      <c r="I124" s="58">
        <v>0</v>
      </c>
      <c r="J124" s="59">
        <v>47000</v>
      </c>
      <c r="K124" s="58">
        <v>1348.9</v>
      </c>
      <c r="L124" s="58">
        <v>1228.08</v>
      </c>
      <c r="M124" s="58">
        <v>1428.8</v>
      </c>
      <c r="N124" s="58">
        <v>1350.12</v>
      </c>
      <c r="O124" s="58">
        <v>5355.9</v>
      </c>
      <c r="P124" s="60">
        <v>41644.1</v>
      </c>
    </row>
    <row r="125" spans="1:16" ht="24" x14ac:dyDescent="0.2">
      <c r="A125" s="57">
        <v>124</v>
      </c>
      <c r="B125" s="62" t="s">
        <v>115</v>
      </c>
      <c r="C125" s="43" t="s">
        <v>193</v>
      </c>
      <c r="D125" s="43" t="s">
        <v>152</v>
      </c>
      <c r="E125" s="43" t="s">
        <v>119</v>
      </c>
      <c r="F125" s="44" t="s">
        <v>223</v>
      </c>
      <c r="G125" s="43" t="s">
        <v>366</v>
      </c>
      <c r="H125" s="44">
        <v>150000</v>
      </c>
      <c r="I125" s="58">
        <v>0</v>
      </c>
      <c r="J125" s="59">
        <v>150000</v>
      </c>
      <c r="K125" s="58">
        <v>4305</v>
      </c>
      <c r="L125" s="58">
        <v>23866.62</v>
      </c>
      <c r="M125" s="59">
        <v>4560</v>
      </c>
      <c r="N125" s="58">
        <v>5664</v>
      </c>
      <c r="O125" s="58">
        <v>38395.619999999995</v>
      </c>
      <c r="P125" s="60">
        <v>111604.38</v>
      </c>
    </row>
    <row r="126" spans="1:16" ht="25.5" x14ac:dyDescent="0.2">
      <c r="A126" s="57">
        <v>125</v>
      </c>
      <c r="B126" s="62" t="s">
        <v>208</v>
      </c>
      <c r="C126" s="43" t="s">
        <v>164</v>
      </c>
      <c r="D126" s="43" t="s">
        <v>266</v>
      </c>
      <c r="E126" s="43" t="s">
        <v>119</v>
      </c>
      <c r="F126" s="44" t="s">
        <v>223</v>
      </c>
      <c r="G126" s="43" t="s">
        <v>366</v>
      </c>
      <c r="H126" s="44">
        <v>110000</v>
      </c>
      <c r="I126" s="58">
        <v>0</v>
      </c>
      <c r="J126" s="59">
        <v>110000</v>
      </c>
      <c r="K126" s="58">
        <v>3157</v>
      </c>
      <c r="L126" s="58">
        <v>14457.62</v>
      </c>
      <c r="M126" s="59">
        <v>3344</v>
      </c>
      <c r="N126" s="58">
        <v>0</v>
      </c>
      <c r="O126" s="58">
        <v>20958.620000000003</v>
      </c>
      <c r="P126" s="60">
        <v>89041.38</v>
      </c>
    </row>
    <row r="127" spans="1:16" ht="25.5" x14ac:dyDescent="0.2">
      <c r="A127" s="57">
        <v>126</v>
      </c>
      <c r="B127" s="62" t="s">
        <v>267</v>
      </c>
      <c r="C127" s="43" t="s">
        <v>164</v>
      </c>
      <c r="D127" s="43" t="s">
        <v>268</v>
      </c>
      <c r="E127" s="43" t="s">
        <v>119</v>
      </c>
      <c r="F127" s="44" t="s">
        <v>224</v>
      </c>
      <c r="G127" s="43" t="s">
        <v>366</v>
      </c>
      <c r="H127" s="44">
        <v>110000</v>
      </c>
      <c r="I127" s="58">
        <v>0</v>
      </c>
      <c r="J127" s="59">
        <v>110000</v>
      </c>
      <c r="K127" s="58">
        <v>3157</v>
      </c>
      <c r="L127" s="58">
        <v>14457.62</v>
      </c>
      <c r="M127" s="58">
        <v>3344</v>
      </c>
      <c r="N127" s="58">
        <v>0</v>
      </c>
      <c r="O127" s="58">
        <v>20958.620000000003</v>
      </c>
      <c r="P127" s="60">
        <v>89041.38</v>
      </c>
    </row>
    <row r="128" spans="1:16" ht="25.5" x14ac:dyDescent="0.2">
      <c r="A128" s="57">
        <v>127</v>
      </c>
      <c r="B128" s="62" t="s">
        <v>231</v>
      </c>
      <c r="C128" s="43" t="s">
        <v>164</v>
      </c>
      <c r="D128" s="43" t="s">
        <v>230</v>
      </c>
      <c r="E128" s="43" t="s">
        <v>119</v>
      </c>
      <c r="F128" s="44" t="s">
        <v>223</v>
      </c>
      <c r="G128" s="43" t="s">
        <v>366</v>
      </c>
      <c r="H128" s="44">
        <v>45000</v>
      </c>
      <c r="I128" s="58">
        <v>0</v>
      </c>
      <c r="J128" s="59">
        <v>45000</v>
      </c>
      <c r="K128" s="58">
        <v>1291.5</v>
      </c>
      <c r="L128" s="58">
        <v>1148.33</v>
      </c>
      <c r="M128" s="59">
        <v>1368</v>
      </c>
      <c r="N128" s="58">
        <v>718</v>
      </c>
      <c r="O128" s="58">
        <v>4525.83</v>
      </c>
      <c r="P128" s="60">
        <v>40474.17</v>
      </c>
    </row>
    <row r="129" spans="1:16" ht="25.5" x14ac:dyDescent="0.2">
      <c r="A129" s="57">
        <v>128</v>
      </c>
      <c r="B129" s="62" t="s">
        <v>232</v>
      </c>
      <c r="C129" s="43" t="s">
        <v>164</v>
      </c>
      <c r="D129" s="43" t="s">
        <v>233</v>
      </c>
      <c r="E129" s="43" t="s">
        <v>119</v>
      </c>
      <c r="F129" s="44" t="s">
        <v>223</v>
      </c>
      <c r="G129" s="43" t="s">
        <v>366</v>
      </c>
      <c r="H129" s="44">
        <v>45000</v>
      </c>
      <c r="I129" s="58">
        <v>0</v>
      </c>
      <c r="J129" s="59">
        <v>45000</v>
      </c>
      <c r="K129" s="58">
        <v>1291.5</v>
      </c>
      <c r="L129" s="58">
        <v>1148.33</v>
      </c>
      <c r="M129" s="58">
        <v>1368</v>
      </c>
      <c r="N129" s="58">
        <v>0</v>
      </c>
      <c r="O129" s="58">
        <v>3807.83</v>
      </c>
      <c r="P129" s="60">
        <v>41192.17</v>
      </c>
    </row>
    <row r="130" spans="1:16" ht="24" x14ac:dyDescent="0.2">
      <c r="A130" s="57">
        <v>129</v>
      </c>
      <c r="B130" s="62" t="s">
        <v>207</v>
      </c>
      <c r="C130" s="43" t="s">
        <v>164</v>
      </c>
      <c r="D130" s="43" t="s">
        <v>230</v>
      </c>
      <c r="E130" s="43" t="s">
        <v>119</v>
      </c>
      <c r="F130" s="44" t="s">
        <v>223</v>
      </c>
      <c r="G130" s="43" t="s">
        <v>366</v>
      </c>
      <c r="H130" s="44">
        <v>45000</v>
      </c>
      <c r="I130" s="58">
        <v>0</v>
      </c>
      <c r="J130" s="59">
        <v>45000</v>
      </c>
      <c r="K130" s="58">
        <v>1291.5</v>
      </c>
      <c r="L130" s="58">
        <v>1148.33</v>
      </c>
      <c r="M130" s="59">
        <v>1368</v>
      </c>
      <c r="N130" s="58">
        <v>0</v>
      </c>
      <c r="O130" s="58">
        <v>3807.83</v>
      </c>
      <c r="P130" s="60">
        <v>41192.17</v>
      </c>
    </row>
    <row r="131" spans="1:16" ht="25.5" x14ac:dyDescent="0.2">
      <c r="A131" s="57">
        <v>130</v>
      </c>
      <c r="B131" s="62" t="s">
        <v>250</v>
      </c>
      <c r="C131" s="43" t="s">
        <v>164</v>
      </c>
      <c r="D131" s="43" t="s">
        <v>209</v>
      </c>
      <c r="E131" s="43" t="s">
        <v>119</v>
      </c>
      <c r="F131" s="44" t="s">
        <v>223</v>
      </c>
      <c r="G131" s="43" t="s">
        <v>366</v>
      </c>
      <c r="H131" s="44">
        <v>45000</v>
      </c>
      <c r="I131" s="58">
        <v>0</v>
      </c>
      <c r="J131" s="59">
        <v>45000</v>
      </c>
      <c r="K131" s="58">
        <v>1291.5</v>
      </c>
      <c r="L131" s="58">
        <v>1148.33</v>
      </c>
      <c r="M131" s="59">
        <v>1368</v>
      </c>
      <c r="N131" s="58">
        <v>0</v>
      </c>
      <c r="O131" s="58">
        <v>3807.83</v>
      </c>
      <c r="P131" s="60">
        <v>41192.17</v>
      </c>
    </row>
    <row r="132" spans="1:16" ht="25.5" x14ac:dyDescent="0.2">
      <c r="A132" s="57">
        <v>131</v>
      </c>
      <c r="B132" s="62" t="s">
        <v>142</v>
      </c>
      <c r="C132" s="43" t="s">
        <v>174</v>
      </c>
      <c r="D132" s="43" t="s">
        <v>104</v>
      </c>
      <c r="E132" s="43" t="s">
        <v>119</v>
      </c>
      <c r="F132" s="44" t="s">
        <v>223</v>
      </c>
      <c r="G132" s="43" t="s">
        <v>366</v>
      </c>
      <c r="H132" s="44">
        <v>70000</v>
      </c>
      <c r="I132" s="58">
        <v>0</v>
      </c>
      <c r="J132" s="59">
        <v>70000</v>
      </c>
      <c r="K132" s="58">
        <v>2009</v>
      </c>
      <c r="L132" s="58">
        <v>5368.48</v>
      </c>
      <c r="M132" s="58">
        <v>2128</v>
      </c>
      <c r="N132" s="58">
        <v>0</v>
      </c>
      <c r="O132" s="58">
        <v>9505.48</v>
      </c>
      <c r="P132" s="60">
        <v>60494.520000000004</v>
      </c>
    </row>
    <row r="133" spans="1:16" ht="25.5" x14ac:dyDescent="0.2">
      <c r="A133" s="57">
        <v>132</v>
      </c>
      <c r="B133" s="62" t="s">
        <v>219</v>
      </c>
      <c r="C133" s="43" t="s">
        <v>174</v>
      </c>
      <c r="D133" s="43" t="s">
        <v>72</v>
      </c>
      <c r="E133" s="43" t="s">
        <v>119</v>
      </c>
      <c r="F133" s="44" t="s">
        <v>223</v>
      </c>
      <c r="G133" s="43" t="s">
        <v>366</v>
      </c>
      <c r="H133" s="44">
        <v>50000</v>
      </c>
      <c r="I133" s="58">
        <v>0</v>
      </c>
      <c r="J133" s="59">
        <v>50000</v>
      </c>
      <c r="K133" s="58">
        <v>1435</v>
      </c>
      <c r="L133" s="58">
        <v>1854</v>
      </c>
      <c r="M133" s="59">
        <v>1520</v>
      </c>
      <c r="N133" s="58">
        <v>0</v>
      </c>
      <c r="O133" s="58">
        <v>4809</v>
      </c>
      <c r="P133" s="60">
        <v>45191</v>
      </c>
    </row>
    <row r="134" spans="1:16" ht="25.5" x14ac:dyDescent="0.2">
      <c r="A134" s="57">
        <v>133</v>
      </c>
      <c r="B134" s="62" t="s">
        <v>256</v>
      </c>
      <c r="C134" s="43" t="s">
        <v>174</v>
      </c>
      <c r="D134" s="43" t="s">
        <v>72</v>
      </c>
      <c r="E134" s="43" t="s">
        <v>119</v>
      </c>
      <c r="F134" s="44" t="s">
        <v>223</v>
      </c>
      <c r="G134" s="43" t="s">
        <v>366</v>
      </c>
      <c r="H134" s="44">
        <v>45000</v>
      </c>
      <c r="I134" s="58">
        <v>0</v>
      </c>
      <c r="J134" s="59">
        <v>45000</v>
      </c>
      <c r="K134" s="58">
        <v>1291.5</v>
      </c>
      <c r="L134" s="58">
        <v>1148.33</v>
      </c>
      <c r="M134" s="58">
        <v>1368</v>
      </c>
      <c r="N134" s="58">
        <v>0</v>
      </c>
      <c r="O134" s="58">
        <v>3807.83</v>
      </c>
      <c r="P134" s="60">
        <v>41192.17</v>
      </c>
    </row>
    <row r="135" spans="1:16" ht="25.5" x14ac:dyDescent="0.2">
      <c r="A135" s="57">
        <v>134</v>
      </c>
      <c r="B135" s="62" t="s">
        <v>123</v>
      </c>
      <c r="C135" s="43" t="s">
        <v>195</v>
      </c>
      <c r="D135" s="43" t="s">
        <v>218</v>
      </c>
      <c r="E135" s="43" t="s">
        <v>119</v>
      </c>
      <c r="F135" s="44" t="s">
        <v>223</v>
      </c>
      <c r="G135" s="43" t="s">
        <v>366</v>
      </c>
      <c r="H135" s="44">
        <v>120000</v>
      </c>
      <c r="I135" s="58">
        <v>0</v>
      </c>
      <c r="J135" s="59">
        <v>120000</v>
      </c>
      <c r="K135" s="58">
        <v>3444</v>
      </c>
      <c r="L135" s="58">
        <v>16809.87</v>
      </c>
      <c r="M135" s="59">
        <v>3648</v>
      </c>
      <c r="N135" s="58">
        <v>100</v>
      </c>
      <c r="O135" s="58">
        <v>24001.87</v>
      </c>
      <c r="P135" s="60">
        <v>95998.13</v>
      </c>
    </row>
    <row r="136" spans="1:16" ht="25.5" x14ac:dyDescent="0.2">
      <c r="A136" s="57">
        <v>135</v>
      </c>
      <c r="B136" s="62" t="s">
        <v>122</v>
      </c>
      <c r="C136" s="43" t="s">
        <v>194</v>
      </c>
      <c r="D136" s="43" t="s">
        <v>196</v>
      </c>
      <c r="E136" s="43" t="s">
        <v>119</v>
      </c>
      <c r="F136" s="44" t="s">
        <v>223</v>
      </c>
      <c r="G136" s="43" t="s">
        <v>366</v>
      </c>
      <c r="H136" s="44">
        <v>50000</v>
      </c>
      <c r="I136" s="58">
        <v>0</v>
      </c>
      <c r="J136" s="59">
        <v>50000</v>
      </c>
      <c r="K136" s="58">
        <v>1435</v>
      </c>
      <c r="L136" s="58">
        <v>1854</v>
      </c>
      <c r="M136" s="59">
        <v>1520</v>
      </c>
      <c r="N136" s="58">
        <v>100</v>
      </c>
      <c r="O136" s="58">
        <v>4909</v>
      </c>
      <c r="P136" s="60">
        <v>45091</v>
      </c>
    </row>
    <row r="137" spans="1:16" ht="25.5" x14ac:dyDescent="0.2">
      <c r="A137" s="57">
        <v>136</v>
      </c>
      <c r="B137" s="62" t="s">
        <v>143</v>
      </c>
      <c r="C137" s="43" t="s">
        <v>194</v>
      </c>
      <c r="D137" s="43" t="s">
        <v>196</v>
      </c>
      <c r="E137" s="43" t="s">
        <v>119</v>
      </c>
      <c r="F137" s="44" t="s">
        <v>224</v>
      </c>
      <c r="G137" s="43" t="s">
        <v>366</v>
      </c>
      <c r="H137" s="44">
        <v>50000</v>
      </c>
      <c r="I137" s="58">
        <v>0</v>
      </c>
      <c r="J137" s="59">
        <v>50000</v>
      </c>
      <c r="K137" s="58">
        <v>1435</v>
      </c>
      <c r="L137" s="58">
        <v>1854</v>
      </c>
      <c r="M137" s="58">
        <v>1520</v>
      </c>
      <c r="N137" s="58">
        <v>0</v>
      </c>
      <c r="O137" s="58">
        <v>4809</v>
      </c>
      <c r="P137" s="60">
        <v>45191</v>
      </c>
    </row>
    <row r="138" spans="1:16" ht="25.5" x14ac:dyDescent="0.2">
      <c r="A138" s="57">
        <v>137</v>
      </c>
      <c r="B138" s="62" t="s">
        <v>159</v>
      </c>
      <c r="C138" s="43" t="s">
        <v>194</v>
      </c>
      <c r="D138" s="43" t="s">
        <v>196</v>
      </c>
      <c r="E138" s="43" t="s">
        <v>119</v>
      </c>
      <c r="F138" s="44" t="s">
        <v>223</v>
      </c>
      <c r="G138" s="43" t="s">
        <v>366</v>
      </c>
      <c r="H138" s="44">
        <v>50000</v>
      </c>
      <c r="I138" s="58">
        <v>0</v>
      </c>
      <c r="J138" s="59">
        <v>50000</v>
      </c>
      <c r="K138" s="58">
        <v>1435</v>
      </c>
      <c r="L138" s="58">
        <v>1854</v>
      </c>
      <c r="M138" s="59">
        <v>1520</v>
      </c>
      <c r="N138" s="58">
        <v>100</v>
      </c>
      <c r="O138" s="58">
        <v>4909</v>
      </c>
      <c r="P138" s="60">
        <v>45091</v>
      </c>
    </row>
    <row r="139" spans="1:16" ht="25.5" x14ac:dyDescent="0.2">
      <c r="A139" s="57">
        <v>138</v>
      </c>
      <c r="B139" s="62" t="s">
        <v>204</v>
      </c>
      <c r="C139" s="43" t="s">
        <v>194</v>
      </c>
      <c r="D139" s="43" t="s">
        <v>196</v>
      </c>
      <c r="E139" s="43" t="s">
        <v>119</v>
      </c>
      <c r="F139" s="44" t="s">
        <v>223</v>
      </c>
      <c r="G139" s="43" t="s">
        <v>366</v>
      </c>
      <c r="H139" s="44">
        <v>50000</v>
      </c>
      <c r="I139" s="58">
        <v>0</v>
      </c>
      <c r="J139" s="59">
        <v>50000</v>
      </c>
      <c r="K139" s="58">
        <v>1435</v>
      </c>
      <c r="L139" s="58">
        <v>1854</v>
      </c>
      <c r="M139" s="58">
        <v>1520</v>
      </c>
      <c r="N139" s="58">
        <v>100</v>
      </c>
      <c r="O139" s="58">
        <v>4909</v>
      </c>
      <c r="P139" s="60">
        <v>45091</v>
      </c>
    </row>
    <row r="140" spans="1:16" ht="25.5" x14ac:dyDescent="0.2">
      <c r="A140" s="57">
        <v>139</v>
      </c>
      <c r="B140" s="62" t="s">
        <v>205</v>
      </c>
      <c r="C140" s="43" t="s">
        <v>194</v>
      </c>
      <c r="D140" s="43" t="s">
        <v>196</v>
      </c>
      <c r="E140" s="43" t="s">
        <v>119</v>
      </c>
      <c r="F140" s="44" t="s">
        <v>224</v>
      </c>
      <c r="G140" s="43" t="s">
        <v>366</v>
      </c>
      <c r="H140" s="44">
        <v>50000</v>
      </c>
      <c r="I140" s="58">
        <v>0</v>
      </c>
      <c r="J140" s="59">
        <v>50000</v>
      </c>
      <c r="K140" s="58">
        <v>1435</v>
      </c>
      <c r="L140" s="58">
        <v>1854</v>
      </c>
      <c r="M140" s="59">
        <v>1520</v>
      </c>
      <c r="N140" s="58">
        <v>100</v>
      </c>
      <c r="O140" s="58">
        <v>4909</v>
      </c>
      <c r="P140" s="60">
        <v>45091</v>
      </c>
    </row>
    <row r="141" spans="1:16" ht="25.5" x14ac:dyDescent="0.2">
      <c r="A141" s="57">
        <v>140</v>
      </c>
      <c r="B141" s="62" t="s">
        <v>259</v>
      </c>
      <c r="C141" s="43" t="s">
        <v>194</v>
      </c>
      <c r="D141" s="43" t="s">
        <v>196</v>
      </c>
      <c r="E141" s="43" t="s">
        <v>119</v>
      </c>
      <c r="F141" s="44" t="s">
        <v>223</v>
      </c>
      <c r="G141" s="43" t="s">
        <v>366</v>
      </c>
      <c r="H141" s="44">
        <v>50000</v>
      </c>
      <c r="I141" s="58">
        <v>0</v>
      </c>
      <c r="J141" s="59">
        <v>50000</v>
      </c>
      <c r="K141" s="58">
        <v>1435</v>
      </c>
      <c r="L141" s="58">
        <v>1854</v>
      </c>
      <c r="M141" s="59">
        <v>1520</v>
      </c>
      <c r="N141" s="58">
        <v>0</v>
      </c>
      <c r="O141" s="58">
        <v>4809</v>
      </c>
      <c r="P141" s="60">
        <v>45191</v>
      </c>
    </row>
    <row r="142" spans="1:16" ht="24" x14ac:dyDescent="0.2">
      <c r="A142" s="57">
        <v>141</v>
      </c>
      <c r="B142" s="62" t="s">
        <v>260</v>
      </c>
      <c r="C142" s="43" t="s">
        <v>194</v>
      </c>
      <c r="D142" s="43" t="s">
        <v>196</v>
      </c>
      <c r="E142" s="43" t="s">
        <v>119</v>
      </c>
      <c r="F142" s="44" t="s">
        <v>223</v>
      </c>
      <c r="G142" s="43" t="s">
        <v>366</v>
      </c>
      <c r="H142" s="44">
        <v>50000</v>
      </c>
      <c r="I142" s="58">
        <v>0</v>
      </c>
      <c r="J142" s="59">
        <v>50000</v>
      </c>
      <c r="K142" s="58">
        <v>1435</v>
      </c>
      <c r="L142" s="58">
        <v>1651.48</v>
      </c>
      <c r="M142" s="58">
        <v>1520</v>
      </c>
      <c r="N142" s="58">
        <v>1350.12</v>
      </c>
      <c r="O142" s="58">
        <v>5956.5999999999995</v>
      </c>
      <c r="P142" s="60">
        <v>44043.4</v>
      </c>
    </row>
    <row r="143" spans="1:16" ht="25.5" x14ac:dyDescent="0.2">
      <c r="A143" s="57">
        <v>142</v>
      </c>
      <c r="B143" s="62" t="s">
        <v>134</v>
      </c>
      <c r="C143" s="43" t="s">
        <v>175</v>
      </c>
      <c r="D143" s="43" t="s">
        <v>135</v>
      </c>
      <c r="E143" s="43" t="s">
        <v>119</v>
      </c>
      <c r="F143" s="44" t="s">
        <v>223</v>
      </c>
      <c r="G143" s="43" t="s">
        <v>366</v>
      </c>
      <c r="H143" s="44">
        <v>110000</v>
      </c>
      <c r="I143" s="58">
        <v>0</v>
      </c>
      <c r="J143" s="59">
        <v>110000</v>
      </c>
      <c r="K143" s="58">
        <v>3157</v>
      </c>
      <c r="L143" s="58">
        <v>14457.62</v>
      </c>
      <c r="M143" s="59">
        <v>3344</v>
      </c>
      <c r="N143" s="58">
        <v>5100</v>
      </c>
      <c r="O143" s="58">
        <v>26058.620000000003</v>
      </c>
      <c r="P143" s="60">
        <v>83941.38</v>
      </c>
    </row>
    <row r="144" spans="1:16" ht="25.5" x14ac:dyDescent="0.2">
      <c r="A144" s="57">
        <v>143</v>
      </c>
      <c r="B144" s="62" t="s">
        <v>220</v>
      </c>
      <c r="C144" s="43" t="s">
        <v>175</v>
      </c>
      <c r="D144" s="43" t="s">
        <v>221</v>
      </c>
      <c r="E144" s="43" t="s">
        <v>119</v>
      </c>
      <c r="F144" s="44" t="s">
        <v>223</v>
      </c>
      <c r="G144" s="43" t="s">
        <v>366</v>
      </c>
      <c r="H144" s="44">
        <v>65000</v>
      </c>
      <c r="I144" s="58">
        <v>0</v>
      </c>
      <c r="J144" s="59">
        <v>65000</v>
      </c>
      <c r="K144" s="58">
        <v>1865.5</v>
      </c>
      <c r="L144" s="58">
        <v>4427.58</v>
      </c>
      <c r="M144" s="58">
        <v>1976</v>
      </c>
      <c r="N144" s="58">
        <v>100</v>
      </c>
      <c r="O144" s="58">
        <v>8369.08</v>
      </c>
      <c r="P144" s="60">
        <v>56630.92</v>
      </c>
    </row>
    <row r="145" spans="1:16" ht="25.5" x14ac:dyDescent="0.2">
      <c r="A145" s="57">
        <v>144</v>
      </c>
      <c r="B145" s="62" t="s">
        <v>145</v>
      </c>
      <c r="C145" s="43" t="s">
        <v>175</v>
      </c>
      <c r="D145" s="43" t="s">
        <v>251</v>
      </c>
      <c r="E145" s="43" t="s">
        <v>119</v>
      </c>
      <c r="F145" s="44" t="s">
        <v>223</v>
      </c>
      <c r="G145" s="43" t="s">
        <v>366</v>
      </c>
      <c r="H145" s="44">
        <v>65000</v>
      </c>
      <c r="I145" s="58">
        <v>0</v>
      </c>
      <c r="J145" s="59">
        <v>65000</v>
      </c>
      <c r="K145" s="58">
        <v>1865.5</v>
      </c>
      <c r="L145" s="58">
        <v>4427.58</v>
      </c>
      <c r="M145" s="59">
        <v>1976</v>
      </c>
      <c r="N145" s="58">
        <v>2100</v>
      </c>
      <c r="O145" s="58">
        <v>10369.08</v>
      </c>
      <c r="P145" s="60">
        <v>54630.92</v>
      </c>
    </row>
    <row r="146" spans="1:16" ht="25.5" x14ac:dyDescent="0.2">
      <c r="A146" s="57">
        <v>145</v>
      </c>
      <c r="B146" s="62" t="s">
        <v>144</v>
      </c>
      <c r="C146" s="43" t="s">
        <v>175</v>
      </c>
      <c r="D146" s="43" t="s">
        <v>251</v>
      </c>
      <c r="E146" s="43" t="s">
        <v>119</v>
      </c>
      <c r="F146" s="44" t="s">
        <v>223</v>
      </c>
      <c r="G146" s="43" t="s">
        <v>366</v>
      </c>
      <c r="H146" s="44">
        <v>65000</v>
      </c>
      <c r="I146" s="58">
        <v>0</v>
      </c>
      <c r="J146" s="59">
        <v>65000</v>
      </c>
      <c r="K146" s="58">
        <v>1865.5</v>
      </c>
      <c r="L146" s="58">
        <v>4427.58</v>
      </c>
      <c r="M146" s="59">
        <v>1976</v>
      </c>
      <c r="N146" s="58">
        <v>3100</v>
      </c>
      <c r="O146" s="58">
        <v>11369.08</v>
      </c>
      <c r="P146" s="60">
        <v>53630.92</v>
      </c>
    </row>
    <row r="147" spans="1:16" ht="25.5" x14ac:dyDescent="0.2">
      <c r="A147" s="57">
        <v>146</v>
      </c>
      <c r="B147" s="62" t="s">
        <v>133</v>
      </c>
      <c r="C147" s="43" t="s">
        <v>175</v>
      </c>
      <c r="D147" s="43" t="s">
        <v>251</v>
      </c>
      <c r="E147" s="43" t="s">
        <v>119</v>
      </c>
      <c r="F147" s="44" t="s">
        <v>224</v>
      </c>
      <c r="G147" s="43" t="s">
        <v>366</v>
      </c>
      <c r="H147" s="44">
        <v>65000</v>
      </c>
      <c r="I147" s="58">
        <v>0</v>
      </c>
      <c r="J147" s="59">
        <v>65000</v>
      </c>
      <c r="K147" s="58">
        <v>1865.5</v>
      </c>
      <c r="L147" s="58">
        <v>4427.58</v>
      </c>
      <c r="M147" s="58">
        <v>1976</v>
      </c>
      <c r="N147" s="58">
        <v>100</v>
      </c>
      <c r="O147" s="58">
        <v>8369.08</v>
      </c>
      <c r="P147" s="60">
        <v>56630.92</v>
      </c>
    </row>
    <row r="148" spans="1:16" ht="25.5" x14ac:dyDescent="0.2">
      <c r="A148" s="57">
        <v>147</v>
      </c>
      <c r="B148" s="62" t="s">
        <v>252</v>
      </c>
      <c r="C148" s="43" t="s">
        <v>175</v>
      </c>
      <c r="D148" s="43" t="s">
        <v>251</v>
      </c>
      <c r="E148" s="43" t="s">
        <v>119</v>
      </c>
      <c r="F148" s="44" t="s">
        <v>223</v>
      </c>
      <c r="G148" s="43" t="s">
        <v>366</v>
      </c>
      <c r="H148" s="44">
        <v>65000</v>
      </c>
      <c r="I148" s="58">
        <v>0</v>
      </c>
      <c r="J148" s="59">
        <v>65000</v>
      </c>
      <c r="K148" s="58">
        <v>1865.5</v>
      </c>
      <c r="L148" s="58">
        <v>4427.58</v>
      </c>
      <c r="M148" s="59">
        <v>1976</v>
      </c>
      <c r="N148" s="58">
        <v>100</v>
      </c>
      <c r="O148" s="58">
        <v>8369.08</v>
      </c>
      <c r="P148" s="60">
        <v>56630.92</v>
      </c>
    </row>
    <row r="149" spans="1:16" ht="24" x14ac:dyDescent="0.2">
      <c r="A149" s="57">
        <v>148</v>
      </c>
      <c r="B149" s="62" t="s">
        <v>253</v>
      </c>
      <c r="C149" s="43" t="s">
        <v>175</v>
      </c>
      <c r="D149" s="43" t="s">
        <v>251</v>
      </c>
      <c r="E149" s="43" t="s">
        <v>119</v>
      </c>
      <c r="F149" s="44" t="s">
        <v>224</v>
      </c>
      <c r="G149" s="43" t="s">
        <v>366</v>
      </c>
      <c r="H149" s="44">
        <v>65000</v>
      </c>
      <c r="I149" s="58">
        <v>0</v>
      </c>
      <c r="J149" s="59">
        <v>65000</v>
      </c>
      <c r="K149" s="58">
        <v>1865.5</v>
      </c>
      <c r="L149" s="58">
        <v>4427.58</v>
      </c>
      <c r="M149" s="58">
        <v>1976</v>
      </c>
      <c r="N149" s="58">
        <v>100</v>
      </c>
      <c r="O149" s="58">
        <v>8369.08</v>
      </c>
      <c r="P149" s="60">
        <v>56630.92</v>
      </c>
    </row>
    <row r="150" spans="1:16" ht="25.5" x14ac:dyDescent="0.2">
      <c r="A150" s="57">
        <v>149</v>
      </c>
      <c r="B150" s="62" t="s">
        <v>283</v>
      </c>
      <c r="C150" s="43" t="s">
        <v>174</v>
      </c>
      <c r="D150" s="43" t="s">
        <v>284</v>
      </c>
      <c r="E150" s="43" t="s">
        <v>119</v>
      </c>
      <c r="F150" s="44" t="s">
        <v>223</v>
      </c>
      <c r="G150" s="43" t="s">
        <v>366</v>
      </c>
      <c r="H150" s="44">
        <v>45000</v>
      </c>
      <c r="I150" s="58">
        <v>0</v>
      </c>
      <c r="J150" s="59">
        <v>45000</v>
      </c>
      <c r="K150" s="58">
        <v>1291.5</v>
      </c>
      <c r="L150" s="58">
        <v>4428.58</v>
      </c>
      <c r="M150" s="59">
        <v>1368</v>
      </c>
      <c r="N150" s="58">
        <v>101</v>
      </c>
      <c r="O150" s="58">
        <v>7189.08</v>
      </c>
      <c r="P150" s="60">
        <v>37810.92</v>
      </c>
    </row>
    <row r="151" spans="1:16" ht="25.5" x14ac:dyDescent="0.2">
      <c r="A151" s="57">
        <v>150</v>
      </c>
      <c r="B151" s="62" t="s">
        <v>285</v>
      </c>
      <c r="C151" s="43" t="s">
        <v>174</v>
      </c>
      <c r="D151" s="43" t="s">
        <v>284</v>
      </c>
      <c r="E151" s="43" t="s">
        <v>119</v>
      </c>
      <c r="F151" s="44" t="s">
        <v>224</v>
      </c>
      <c r="G151" s="43" t="s">
        <v>366</v>
      </c>
      <c r="H151" s="44">
        <v>45000</v>
      </c>
      <c r="I151" s="58">
        <v>0</v>
      </c>
      <c r="J151" s="59">
        <v>45000</v>
      </c>
      <c r="K151" s="58">
        <v>1291.5</v>
      </c>
      <c r="L151" s="58">
        <v>4429.58</v>
      </c>
      <c r="M151" s="59">
        <v>1368</v>
      </c>
      <c r="N151" s="58">
        <v>102</v>
      </c>
      <c r="O151" s="58">
        <v>7191.08</v>
      </c>
      <c r="P151" s="60">
        <v>37808.92</v>
      </c>
    </row>
    <row r="152" spans="1:16" ht="25.5" x14ac:dyDescent="0.2">
      <c r="A152" s="57">
        <v>151</v>
      </c>
      <c r="B152" s="62" t="s">
        <v>128</v>
      </c>
      <c r="C152" s="43" t="s">
        <v>178</v>
      </c>
      <c r="D152" s="43" t="s">
        <v>161</v>
      </c>
      <c r="E152" s="43" t="s">
        <v>119</v>
      </c>
      <c r="F152" s="44" t="s">
        <v>223</v>
      </c>
      <c r="G152" s="43" t="s">
        <v>367</v>
      </c>
      <c r="H152" s="44">
        <v>150000</v>
      </c>
      <c r="I152" s="58">
        <v>0</v>
      </c>
      <c r="J152" s="59">
        <v>150000</v>
      </c>
      <c r="K152" s="58">
        <v>4305</v>
      </c>
      <c r="L152" s="58">
        <v>23866.62</v>
      </c>
      <c r="M152" s="59">
        <v>4560</v>
      </c>
      <c r="N152" s="58">
        <v>1516</v>
      </c>
      <c r="O152" s="58">
        <v>34247.619999999995</v>
      </c>
      <c r="P152" s="60">
        <v>115752.38</v>
      </c>
    </row>
    <row r="153" spans="1:16" ht="25.5" x14ac:dyDescent="0.2">
      <c r="A153" s="57">
        <v>152</v>
      </c>
      <c r="B153" s="62" t="s">
        <v>109</v>
      </c>
      <c r="C153" s="43" t="s">
        <v>174</v>
      </c>
      <c r="D153" s="43" t="s">
        <v>188</v>
      </c>
      <c r="E153" s="43" t="s">
        <v>48</v>
      </c>
      <c r="F153" s="44" t="s">
        <v>223</v>
      </c>
      <c r="G153" s="43" t="s">
        <v>368</v>
      </c>
      <c r="H153" s="44">
        <v>105000</v>
      </c>
      <c r="I153" s="58">
        <v>0</v>
      </c>
      <c r="J153" s="59">
        <v>105000</v>
      </c>
      <c r="K153" s="58">
        <v>3013.5</v>
      </c>
      <c r="L153" s="58">
        <v>22448.27</v>
      </c>
      <c r="M153" s="59">
        <v>3192</v>
      </c>
      <c r="N153" s="58">
        <v>0</v>
      </c>
      <c r="O153" s="58">
        <v>28653.77</v>
      </c>
      <c r="P153" s="60">
        <v>76346.23</v>
      </c>
    </row>
    <row r="154" spans="1:16" ht="25.5" x14ac:dyDescent="0.2">
      <c r="A154" s="57">
        <v>153</v>
      </c>
      <c r="B154" s="62" t="s">
        <v>150</v>
      </c>
      <c r="C154" s="43" t="s">
        <v>174</v>
      </c>
      <c r="D154" s="43" t="s">
        <v>189</v>
      </c>
      <c r="E154" s="43" t="s">
        <v>48</v>
      </c>
      <c r="F154" s="44" t="s">
        <v>223</v>
      </c>
      <c r="G154" s="43" t="s">
        <v>368</v>
      </c>
      <c r="H154" s="44">
        <v>50000</v>
      </c>
      <c r="I154" s="58">
        <v>0</v>
      </c>
      <c r="J154" s="59">
        <v>50000</v>
      </c>
      <c r="K154" s="58">
        <v>1435</v>
      </c>
      <c r="L154" s="58">
        <v>10116.36</v>
      </c>
      <c r="M154" s="59">
        <v>1520</v>
      </c>
      <c r="N154" s="58">
        <v>0</v>
      </c>
      <c r="O154" s="58">
        <v>13071.36</v>
      </c>
      <c r="P154" s="60">
        <v>36928.639999999999</v>
      </c>
    </row>
    <row r="155" spans="1:16" ht="25.5" x14ac:dyDescent="0.2">
      <c r="A155" s="57">
        <v>154</v>
      </c>
      <c r="B155" s="62" t="s">
        <v>138</v>
      </c>
      <c r="C155" s="43" t="s">
        <v>174</v>
      </c>
      <c r="D155" s="43" t="s">
        <v>106</v>
      </c>
      <c r="E155" s="43" t="s">
        <v>49</v>
      </c>
      <c r="F155" s="44" t="s">
        <v>223</v>
      </c>
      <c r="G155" s="43" t="s">
        <v>368</v>
      </c>
      <c r="H155" s="44">
        <v>10000</v>
      </c>
      <c r="I155" s="58">
        <v>0</v>
      </c>
      <c r="J155" s="59">
        <v>10000</v>
      </c>
      <c r="K155" s="58">
        <v>287</v>
      </c>
      <c r="L155" s="58">
        <v>1148.33</v>
      </c>
      <c r="M155" s="59">
        <v>304</v>
      </c>
      <c r="N155" s="58">
        <v>0</v>
      </c>
      <c r="O155" s="58">
        <v>1739.33</v>
      </c>
      <c r="P155" s="60">
        <v>8260.67</v>
      </c>
    </row>
    <row r="156" spans="1:16" ht="24" x14ac:dyDescent="0.2">
      <c r="A156" s="57">
        <v>155</v>
      </c>
      <c r="B156" s="62" t="s">
        <v>12</v>
      </c>
      <c r="C156" s="43" t="s">
        <v>165</v>
      </c>
      <c r="D156" s="43" t="s">
        <v>239</v>
      </c>
      <c r="E156" s="43" t="s">
        <v>48</v>
      </c>
      <c r="F156" s="44" t="s">
        <v>223</v>
      </c>
      <c r="G156" s="43" t="s">
        <v>368</v>
      </c>
      <c r="H156" s="44">
        <v>30000</v>
      </c>
      <c r="I156" s="58">
        <v>0</v>
      </c>
      <c r="J156" s="59">
        <v>30000</v>
      </c>
      <c r="K156" s="58">
        <v>861</v>
      </c>
      <c r="L156" s="58">
        <v>7056.75</v>
      </c>
      <c r="M156" s="59">
        <v>912</v>
      </c>
      <c r="N156" s="58">
        <v>0</v>
      </c>
      <c r="O156" s="58">
        <v>8829.75</v>
      </c>
      <c r="P156" s="60">
        <v>21170.25</v>
      </c>
    </row>
    <row r="157" spans="1:16" ht="25.5" x14ac:dyDescent="0.2">
      <c r="A157" s="57">
        <v>156</v>
      </c>
      <c r="B157" s="62" t="s">
        <v>85</v>
      </c>
      <c r="C157" s="43" t="s">
        <v>164</v>
      </c>
      <c r="D157" s="43" t="s">
        <v>255</v>
      </c>
      <c r="E157" s="43" t="s">
        <v>49</v>
      </c>
      <c r="F157" s="44" t="s">
        <v>223</v>
      </c>
      <c r="G157" s="43" t="s">
        <v>368</v>
      </c>
      <c r="H157" s="44">
        <v>10000</v>
      </c>
      <c r="I157" s="58">
        <v>0</v>
      </c>
      <c r="J157" s="59">
        <v>10000</v>
      </c>
      <c r="K157" s="58">
        <v>287</v>
      </c>
      <c r="L157" s="58">
        <v>1148.33</v>
      </c>
      <c r="M157" s="59">
        <v>304</v>
      </c>
      <c r="N157" s="58">
        <v>0</v>
      </c>
      <c r="O157" s="58">
        <v>1739.33</v>
      </c>
      <c r="P157" s="60">
        <v>8260.67</v>
      </c>
    </row>
    <row r="158" spans="1:16" ht="25.5" x14ac:dyDescent="0.2">
      <c r="A158" s="57">
        <v>157</v>
      </c>
      <c r="B158" s="62" t="s">
        <v>9</v>
      </c>
      <c r="C158" s="43" t="s">
        <v>178</v>
      </c>
      <c r="D158" s="43" t="s">
        <v>8</v>
      </c>
      <c r="E158" s="43" t="s">
        <v>48</v>
      </c>
      <c r="F158" s="44" t="s">
        <v>223</v>
      </c>
      <c r="G158" s="43" t="s">
        <v>368</v>
      </c>
      <c r="H158" s="44">
        <v>5000</v>
      </c>
      <c r="I158" s="58">
        <v>0</v>
      </c>
      <c r="J158" s="59">
        <v>5000</v>
      </c>
      <c r="K158" s="58">
        <v>143.5</v>
      </c>
      <c r="L158" s="58">
        <v>705.67</v>
      </c>
      <c r="M158" s="59">
        <v>152</v>
      </c>
      <c r="N158" s="58">
        <v>0</v>
      </c>
      <c r="O158" s="58">
        <v>1001.17</v>
      </c>
      <c r="P158" s="60">
        <v>3998.83</v>
      </c>
    </row>
    <row r="159" spans="1:16" ht="25.5" x14ac:dyDescent="0.2">
      <c r="A159" s="57">
        <v>158</v>
      </c>
      <c r="B159" s="62" t="s">
        <v>54</v>
      </c>
      <c r="C159" s="43" t="s">
        <v>178</v>
      </c>
      <c r="D159" s="43" t="s">
        <v>8</v>
      </c>
      <c r="E159" s="43" t="s">
        <v>49</v>
      </c>
      <c r="F159" s="44" t="s">
        <v>223</v>
      </c>
      <c r="G159" s="43" t="s">
        <v>368</v>
      </c>
      <c r="H159" s="44">
        <v>5000</v>
      </c>
      <c r="I159" s="58">
        <v>0</v>
      </c>
      <c r="J159" s="59">
        <v>5000</v>
      </c>
      <c r="K159" s="58">
        <v>143.5</v>
      </c>
      <c r="L159" s="58">
        <v>705.67</v>
      </c>
      <c r="M159" s="59">
        <v>152</v>
      </c>
      <c r="N159" s="58">
        <v>0</v>
      </c>
      <c r="O159" s="58">
        <v>1001.17</v>
      </c>
      <c r="P159" s="60">
        <v>3998.83</v>
      </c>
    </row>
    <row r="160" spans="1:16" ht="25.5" x14ac:dyDescent="0.2">
      <c r="A160" s="57">
        <v>159</v>
      </c>
      <c r="B160" s="62" t="s">
        <v>118</v>
      </c>
      <c r="C160" s="43" t="s">
        <v>178</v>
      </c>
      <c r="D160" s="43" t="s">
        <v>100</v>
      </c>
      <c r="E160" s="43" t="s">
        <v>49</v>
      </c>
      <c r="F160" s="44" t="s">
        <v>224</v>
      </c>
      <c r="G160" s="43" t="s">
        <v>368</v>
      </c>
      <c r="H160" s="44">
        <v>10000</v>
      </c>
      <c r="I160" s="58">
        <v>0</v>
      </c>
      <c r="J160" s="59">
        <v>10000</v>
      </c>
      <c r="K160" s="58">
        <v>287</v>
      </c>
      <c r="L160" s="58">
        <v>1148.33</v>
      </c>
      <c r="M160" s="59">
        <v>304</v>
      </c>
      <c r="N160" s="58">
        <v>0</v>
      </c>
      <c r="O160" s="58">
        <v>1739.33</v>
      </c>
      <c r="P160" s="60">
        <v>8260.67</v>
      </c>
    </row>
    <row r="161" spans="1:16" ht="25.5" x14ac:dyDescent="0.2">
      <c r="A161" s="57">
        <v>160</v>
      </c>
      <c r="B161" s="62" t="s">
        <v>38</v>
      </c>
      <c r="C161" s="43" t="s">
        <v>175</v>
      </c>
      <c r="D161" s="43" t="s">
        <v>257</v>
      </c>
      <c r="E161" s="43" t="s">
        <v>49</v>
      </c>
      <c r="F161" s="44" t="s">
        <v>223</v>
      </c>
      <c r="G161" s="43" t="s">
        <v>368</v>
      </c>
      <c r="H161" s="44">
        <v>40000</v>
      </c>
      <c r="I161" s="58">
        <v>0</v>
      </c>
      <c r="J161" s="59">
        <v>40000</v>
      </c>
      <c r="K161" s="58">
        <v>1148</v>
      </c>
      <c r="L161" s="58">
        <v>9409</v>
      </c>
      <c r="M161" s="59">
        <v>1216</v>
      </c>
      <c r="N161" s="58">
        <v>0</v>
      </c>
      <c r="O161" s="58">
        <v>11773</v>
      </c>
      <c r="P161" s="60">
        <v>28227</v>
      </c>
    </row>
    <row r="162" spans="1:16" ht="25.5" x14ac:dyDescent="0.2">
      <c r="A162" s="63">
        <v>161</v>
      </c>
      <c r="B162" s="64" t="s">
        <v>190</v>
      </c>
      <c r="C162" s="65" t="s">
        <v>175</v>
      </c>
      <c r="D162" s="65" t="s">
        <v>251</v>
      </c>
      <c r="E162" s="65" t="s">
        <v>49</v>
      </c>
      <c r="F162" s="66" t="s">
        <v>223</v>
      </c>
      <c r="G162" s="65" t="s">
        <v>368</v>
      </c>
      <c r="H162" s="66">
        <v>15000</v>
      </c>
      <c r="I162" s="67">
        <v>0</v>
      </c>
      <c r="J162" s="68">
        <v>15000</v>
      </c>
      <c r="K162" s="67">
        <v>430.5</v>
      </c>
      <c r="L162" s="67">
        <v>1854</v>
      </c>
      <c r="M162" s="68">
        <v>456</v>
      </c>
      <c r="N162" s="67">
        <v>0</v>
      </c>
      <c r="O162" s="67">
        <v>2740.5</v>
      </c>
      <c r="P162" s="69">
        <v>12259.5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Nómina Personal Fijo</vt:lpstr>
      <vt:lpstr>Nomina Personal Vigilancia</vt:lpstr>
      <vt:lpstr>Temporal Cargos de Carrera</vt:lpstr>
      <vt:lpstr>Tramite de Pension</vt:lpstr>
      <vt:lpstr>Interinato</vt:lpstr>
      <vt:lpstr>Base de Datos</vt:lpstr>
      <vt:lpstr>'Nomina Personal Vigilancia'!Área_de_impresión</vt:lpstr>
      <vt:lpstr>'Temporal Cargos de Carrera'!Área_de_impresión</vt:lpstr>
      <vt:lpstr>'Tramite de Pension'!Área_de_impresión</vt:lpstr>
      <vt:lpstr>BaseDeDatos</vt:lpstr>
      <vt:lpstr>'Nomina Personal Vigilancia'!Títulos_a_imprimir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Angela Comas</cp:lastModifiedBy>
  <cp:lastPrinted>2022-07-11T14:02:02Z</cp:lastPrinted>
  <dcterms:created xsi:type="dcterms:W3CDTF">2017-10-11T04:49:31Z</dcterms:created>
  <dcterms:modified xsi:type="dcterms:W3CDTF">2024-07-30T15:17:26Z</dcterms:modified>
</cp:coreProperties>
</file>