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ominas Agosto 2018\"/>
    </mc:Choice>
  </mc:AlternateContent>
  <bookViews>
    <workbookView xWindow="0" yWindow="0" windowWidth="5130" windowHeight="1665"/>
  </bookViews>
  <sheets>
    <sheet name="Nomina Fijos Dptos." sheetId="5" r:id="rId1"/>
    <sheet name="Nomina Contratados 08-18 " sheetId="9" r:id="rId2"/>
    <sheet name="Nomina Personal Vigilancia" sheetId="11" r:id="rId3"/>
    <sheet name="Nomina Jubilaciones y Pensiones" sheetId="12" r:id="rId4"/>
  </sheets>
  <definedNames>
    <definedName name="_xlnm._FilterDatabase" localSheetId="0" hidden="1">'Nomina Fijos Dptos.'!$A$13:$N$119</definedName>
    <definedName name="_xlnm.Print_Area" localSheetId="3">'Nomina Jubilaciones y Pensiones'!$A$1:$F$23</definedName>
    <definedName name="_xlnm.Print_Titles" localSheetId="1">'Nomina Contratados 08-18 '!$1:$12</definedName>
    <definedName name="_xlnm.Print_Titles" localSheetId="0">'Nomina Fijos Dptos.'!$1:$12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</workbook>
</file>

<file path=xl/calcChain.xml><?xml version="1.0" encoding="utf-8"?>
<calcChain xmlns="http://schemas.openxmlformats.org/spreadsheetml/2006/main">
  <c r="F14" i="12" l="1"/>
  <c r="F119" i="5" l="1"/>
  <c r="L25" i="11" l="1"/>
  <c r="K25" i="11"/>
  <c r="J25" i="11"/>
  <c r="I25" i="11"/>
  <c r="H25" i="11"/>
  <c r="G25" i="11"/>
  <c r="F25" i="11"/>
  <c r="G119" i="5"/>
  <c r="H119" i="5"/>
  <c r="I119" i="5"/>
  <c r="J119" i="5"/>
  <c r="K119" i="5"/>
  <c r="L119" i="5"/>
  <c r="M55" i="5"/>
  <c r="N55" i="5" s="1"/>
  <c r="M48" i="5"/>
  <c r="N48" i="5" s="1"/>
  <c r="M64" i="5"/>
  <c r="N64" i="5" s="1"/>
  <c r="M118" i="5"/>
  <c r="N118" i="5" s="1"/>
  <c r="M25" i="11" l="1"/>
  <c r="N25" i="11"/>
  <c r="N51" i="9" l="1"/>
  <c r="M51" i="9"/>
  <c r="L51" i="9"/>
  <c r="K51" i="9"/>
  <c r="I51" i="9"/>
  <c r="O49" i="9"/>
  <c r="P49" i="9" s="1"/>
  <c r="H49" i="9"/>
  <c r="O28" i="9"/>
  <c r="P28" i="9" s="1"/>
  <c r="O45" i="9"/>
  <c r="P45" i="9" s="1"/>
  <c r="O27" i="9"/>
  <c r="P27" i="9" s="1"/>
  <c r="O44" i="9"/>
  <c r="P44" i="9" s="1"/>
  <c r="O43" i="9"/>
  <c r="P43" i="9" s="1"/>
  <c r="O42" i="9"/>
  <c r="P42" i="9" s="1"/>
  <c r="O26" i="9"/>
  <c r="P26" i="9" s="1"/>
  <c r="O25" i="9"/>
  <c r="P25" i="9" s="1"/>
  <c r="O41" i="9"/>
  <c r="P41" i="9" s="1"/>
  <c r="O24" i="9"/>
  <c r="P24" i="9" s="1"/>
  <c r="O40" i="9"/>
  <c r="P40" i="9" s="1"/>
  <c r="O39" i="9"/>
  <c r="P39" i="9" s="1"/>
  <c r="O23" i="9"/>
  <c r="P23" i="9" s="1"/>
  <c r="O38" i="9"/>
  <c r="P38" i="9" s="1"/>
  <c r="O30" i="9"/>
  <c r="P30" i="9" s="1"/>
  <c r="O37" i="9"/>
  <c r="P37" i="9" s="1"/>
  <c r="O36" i="9"/>
  <c r="P36" i="9" s="1"/>
  <c r="O22" i="9"/>
  <c r="P22" i="9" s="1"/>
  <c r="O29" i="9"/>
  <c r="P29" i="9" s="1"/>
  <c r="O21" i="9"/>
  <c r="P21" i="9" s="1"/>
  <c r="O47" i="9"/>
  <c r="P47" i="9" s="1"/>
  <c r="H47" i="9"/>
  <c r="O46" i="9"/>
  <c r="P46" i="9" s="1"/>
  <c r="H46" i="9"/>
  <c r="O35" i="9"/>
  <c r="P35" i="9" s="1"/>
  <c r="H35" i="9"/>
  <c r="O16" i="9"/>
  <c r="P16" i="9" s="1"/>
  <c r="H16" i="9"/>
  <c r="O13" i="9"/>
  <c r="P13" i="9" s="1"/>
  <c r="O50" i="9"/>
  <c r="P50" i="9" s="1"/>
  <c r="H50" i="9"/>
  <c r="O20" i="9"/>
  <c r="J20" i="9"/>
  <c r="H20" i="9"/>
  <c r="O15" i="9"/>
  <c r="P15" i="9" s="1"/>
  <c r="H15" i="9"/>
  <c r="O34" i="9"/>
  <c r="P34" i="9" s="1"/>
  <c r="H34" i="9"/>
  <c r="O33" i="9"/>
  <c r="P33" i="9" s="1"/>
  <c r="H33" i="9"/>
  <c r="O19" i="9"/>
  <c r="P19" i="9" s="1"/>
  <c r="O14" i="9"/>
  <c r="P14" i="9" s="1"/>
  <c r="O18" i="9"/>
  <c r="P18" i="9" s="1"/>
  <c r="O32" i="9"/>
  <c r="P32" i="9" s="1"/>
  <c r="H32" i="9"/>
  <c r="O48" i="9"/>
  <c r="P48" i="9" s="1"/>
  <c r="H48" i="9"/>
  <c r="O17" i="9"/>
  <c r="P17" i="9" s="1"/>
  <c r="O31" i="9"/>
  <c r="P31" i="9" s="1"/>
  <c r="P20" i="9" l="1"/>
  <c r="P51" i="9" s="1"/>
  <c r="O51" i="9"/>
  <c r="H51" i="9"/>
  <c r="J51" i="9"/>
  <c r="M54" i="5" l="1"/>
  <c r="N54" i="5" s="1"/>
  <c r="M53" i="5"/>
  <c r="N53" i="5" s="1"/>
  <c r="M37" i="5"/>
  <c r="N37" i="5" s="1"/>
  <c r="M47" i="5"/>
  <c r="N47" i="5" s="1"/>
  <c r="M46" i="5"/>
  <c r="N46" i="5" s="1"/>
  <c r="M45" i="5"/>
  <c r="N45" i="5" s="1"/>
  <c r="M19" i="5"/>
  <c r="N19" i="5" s="1"/>
  <c r="M36" i="5"/>
  <c r="N36" i="5" s="1"/>
  <c r="M34" i="5"/>
  <c r="N34" i="5" s="1"/>
  <c r="M33" i="5"/>
  <c r="N33" i="5" s="1"/>
  <c r="M44" i="5"/>
  <c r="N44" i="5" s="1"/>
  <c r="M32" i="5"/>
  <c r="N32" i="5" s="1"/>
  <c r="M52" i="5"/>
  <c r="N52" i="5" s="1"/>
  <c r="M51" i="5"/>
  <c r="N51" i="5" s="1"/>
  <c r="M50" i="5"/>
  <c r="N50" i="5" s="1"/>
  <c r="M31" i="5"/>
  <c r="N31" i="5" s="1"/>
  <c r="M43" i="5"/>
  <c r="N43" i="5" s="1"/>
  <c r="M42" i="5"/>
  <c r="N42" i="5" s="1"/>
  <c r="M35" i="5"/>
  <c r="N35" i="5" s="1"/>
  <c r="M41" i="5"/>
  <c r="N41" i="5" s="1"/>
  <c r="M49" i="5"/>
  <c r="N49" i="5" s="1"/>
  <c r="M40" i="5"/>
  <c r="N40" i="5" s="1"/>
  <c r="M30" i="5"/>
  <c r="N30" i="5" s="1"/>
  <c r="M39" i="5"/>
  <c r="N39" i="5" s="1"/>
  <c r="M38" i="5"/>
  <c r="N38" i="5" s="1"/>
  <c r="M84" i="5"/>
  <c r="N84" i="5" s="1"/>
  <c r="M83" i="5"/>
  <c r="N83" i="5" s="1"/>
  <c r="M25" i="5"/>
  <c r="N25" i="5" s="1"/>
  <c r="M28" i="5"/>
  <c r="N28" i="5" s="1"/>
  <c r="M82" i="5"/>
  <c r="N82" i="5" s="1"/>
  <c r="M81" i="5"/>
  <c r="N81" i="5" s="1"/>
  <c r="M24" i="5"/>
  <c r="N24" i="5" s="1"/>
  <c r="M18" i="5"/>
  <c r="N18" i="5" s="1"/>
  <c r="M22" i="5"/>
  <c r="N22" i="5" s="1"/>
  <c r="M80" i="5"/>
  <c r="N80" i="5" s="1"/>
  <c r="M17" i="5"/>
  <c r="N17" i="5" s="1"/>
  <c r="M27" i="5"/>
  <c r="N27" i="5" s="1"/>
  <c r="M79" i="5"/>
  <c r="N79" i="5" s="1"/>
  <c r="M78" i="5"/>
  <c r="N78" i="5" s="1"/>
  <c r="M13" i="5"/>
  <c r="M77" i="5"/>
  <c r="N77" i="5" s="1"/>
  <c r="M23" i="5"/>
  <c r="N23" i="5" s="1"/>
  <c r="M21" i="5"/>
  <c r="N21" i="5" s="1"/>
  <c r="M76" i="5"/>
  <c r="N76" i="5" s="1"/>
  <c r="M20" i="5"/>
  <c r="N20" i="5" s="1"/>
  <c r="M16" i="5"/>
  <c r="N16" i="5" s="1"/>
  <c r="M14" i="5"/>
  <c r="N14" i="5" s="1"/>
  <c r="M75" i="5"/>
  <c r="N75" i="5" s="1"/>
  <c r="M97" i="5"/>
  <c r="N97" i="5" s="1"/>
  <c r="M74" i="5"/>
  <c r="N74" i="5" s="1"/>
  <c r="M73" i="5"/>
  <c r="N73" i="5" s="1"/>
  <c r="M72" i="5"/>
  <c r="N72" i="5" s="1"/>
  <c r="M71" i="5"/>
  <c r="N71" i="5" s="1"/>
  <c r="M70" i="5"/>
  <c r="N70" i="5" s="1"/>
  <c r="M69" i="5"/>
  <c r="N69" i="5" s="1"/>
  <c r="M68" i="5"/>
  <c r="N68" i="5" s="1"/>
  <c r="M96" i="5"/>
  <c r="N96" i="5" s="1"/>
  <c r="M89" i="5"/>
  <c r="N89" i="5" s="1"/>
  <c r="M29" i="5"/>
  <c r="N29" i="5" s="1"/>
  <c r="M88" i="5"/>
  <c r="N88" i="5" s="1"/>
  <c r="M112" i="5"/>
  <c r="N112" i="5" s="1"/>
  <c r="M87" i="5"/>
  <c r="N87" i="5" s="1"/>
  <c r="M15" i="5"/>
  <c r="N15" i="5" s="1"/>
  <c r="M95" i="5"/>
  <c r="N95" i="5" s="1"/>
  <c r="M94" i="5"/>
  <c r="N94" i="5" s="1"/>
  <c r="M104" i="5"/>
  <c r="N104" i="5" s="1"/>
  <c r="M86" i="5"/>
  <c r="N86" i="5" s="1"/>
  <c r="M67" i="5"/>
  <c r="N67" i="5" s="1"/>
  <c r="M66" i="5"/>
  <c r="N66" i="5" s="1"/>
  <c r="M65" i="5"/>
  <c r="N65" i="5" s="1"/>
  <c r="M103" i="5"/>
  <c r="N103" i="5" s="1"/>
  <c r="M63" i="5"/>
  <c r="N63" i="5" s="1"/>
  <c r="M85" i="5"/>
  <c r="N85" i="5" s="1"/>
  <c r="M111" i="5"/>
  <c r="N111" i="5" s="1"/>
  <c r="M62" i="5"/>
  <c r="N62" i="5" s="1"/>
  <c r="M102" i="5"/>
  <c r="N102" i="5" s="1"/>
  <c r="M101" i="5"/>
  <c r="N101" i="5" s="1"/>
  <c r="M61" i="5"/>
  <c r="N61" i="5" s="1"/>
  <c r="M100" i="5"/>
  <c r="N100" i="5" s="1"/>
  <c r="M110" i="5"/>
  <c r="N110" i="5" s="1"/>
  <c r="M60" i="5"/>
  <c r="N60" i="5" s="1"/>
  <c r="M59" i="5"/>
  <c r="N59" i="5" s="1"/>
  <c r="M58" i="5"/>
  <c r="N58" i="5" s="1"/>
  <c r="M109" i="5"/>
  <c r="N109" i="5" s="1"/>
  <c r="M117" i="5"/>
  <c r="N117" i="5" s="1"/>
  <c r="M116" i="5"/>
  <c r="N116" i="5" s="1"/>
  <c r="M93" i="5"/>
  <c r="N93" i="5" s="1"/>
  <c r="M115" i="5"/>
  <c r="N115" i="5" s="1"/>
  <c r="M114" i="5"/>
  <c r="N114" i="5" s="1"/>
  <c r="M92" i="5"/>
  <c r="N92" i="5" s="1"/>
  <c r="M113" i="5"/>
  <c r="N113" i="5" s="1"/>
  <c r="M57" i="5"/>
  <c r="N57" i="5" s="1"/>
  <c r="M91" i="5"/>
  <c r="N91" i="5" s="1"/>
  <c r="M108" i="5"/>
  <c r="N108" i="5" s="1"/>
  <c r="M107" i="5"/>
  <c r="N107" i="5" s="1"/>
  <c r="M56" i="5"/>
  <c r="N56" i="5" s="1"/>
  <c r="M90" i="5"/>
  <c r="N90" i="5" s="1"/>
  <c r="M106" i="5"/>
  <c r="N106" i="5" s="1"/>
  <c r="M26" i="5"/>
  <c r="N26" i="5" s="1"/>
  <c r="M99" i="5"/>
  <c r="N99" i="5" s="1"/>
  <c r="M98" i="5"/>
  <c r="N98" i="5" s="1"/>
  <c r="M105" i="5"/>
  <c r="N13" i="5" l="1"/>
  <c r="M119" i="5"/>
  <c r="N105" i="5"/>
  <c r="N119" i="5" l="1"/>
</calcChain>
</file>

<file path=xl/sharedStrings.xml><?xml version="1.0" encoding="utf-8"?>
<sst xmlns="http://schemas.openxmlformats.org/spreadsheetml/2006/main" count="706" uniqueCount="286">
  <si>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</si>
  <si>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</si>
  <si>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</si>
  <si>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</si>
  <si>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</si>
  <si>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</si>
  <si>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</si>
  <si>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</si>
  <si>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</si>
  <si>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</si>
  <si>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</si>
  <si>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</si>
  <si>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</si>
  <si>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</si>
  <si>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</si>
  <si>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</si>
  <si>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</si>
  <si>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</si>
  <si>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</si>
  <si>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</si>
  <si>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</si>
  <si>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</si>
  <si>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</si>
  <si>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</si>
  <si>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</si>
  <si>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</si>
  <si>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</si>
  <si>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</si>
  <si>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</si>
  <si>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</si>
  <si>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</si>
  <si>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</si>
  <si>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</si>
  <si>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</si>
  <si>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</si>
  <si>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</si>
  <si>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</si>
  <si>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</si>
  <si>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</si>
  <si>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</si>
  <si>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</si>
  <si>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</si>
  <si>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</si>
  <si>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</si>
  <si>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</si>
  <si>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</si>
  <si>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</si>
  <si>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</si>
  <si>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JAYRO MUNOZ FAMILIA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</si>
  <si>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</si>
  <si>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</si>
  <si>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</si>
  <si>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</si>
  <si>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</si>
  <si>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</si>
  <si>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</si>
  <si>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</si>
  <si>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</si>
  <si>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</si>
  <si>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</si>
  <si>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</si>
  <si>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</si>
  <si>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</si>
  <si>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</si>
  <si>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</si>
  <si>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YOCASTA CONCEPCION FERNANDEZ DE JES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</si>
  <si>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</si>
  <si>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</si>
  <si>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</si>
  <si>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</si>
  <si>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</si>
  <si>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</si>
  <si>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FRANK MAIRENY SANTANA CESPEDES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</si>
  <si>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</si>
  <si>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</si>
  <si>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</si>
  <si>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</si>
  <si>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</si>
  <si>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</si>
  <si>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</si>
  <si>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</si>
  <si>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</si>
  <si>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</si>
  <si>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</si>
  <si>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</si>
  <si>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</si>
  <si>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</si>
  <si>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</si>
  <si>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</si>
  <si>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</si>
  <si>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</si>
  <si>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</si>
  <si>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</si>
  <si>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</si>
  <si>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</si>
  <si>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</si>
  <si>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</si>
  <si>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</si>
  <si>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</si>
  <si>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</si>
  <si>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</si>
  <si>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</si>
  <si>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PEDRO EMMANUEL CAPELLAN MARIN</t>
  </si>
  <si>
    <t>AUXILIAR INVESTIGACION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</si>
  <si>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</si>
  <si>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</si>
  <si>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</si>
  <si>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</si>
  <si>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</si>
  <si>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</si>
  <si>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</si>
  <si>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</si>
  <si>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</si>
  <si>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</si>
  <si>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</si>
  <si>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</si>
  <si>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</si>
  <si>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</si>
  <si>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</si>
  <si>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</si>
  <si>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</si>
  <si>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</si>
  <si>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</si>
  <si>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</si>
  <si>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</si>
  <si>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</si>
  <si>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</si>
  <si>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</si>
  <si>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</si>
  <si>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</si>
  <si>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</si>
  <si>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DEBRA STEPHANIE HERNANDEZ MORALES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</si>
  <si>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</si>
  <si>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</si>
  <si>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</si>
  <si>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</si>
  <si>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</si>
  <si>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</si>
  <si>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</si>
  <si>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</si>
  <si>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</si>
  <si>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</si>
  <si>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</si>
  <si>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</si>
  <si>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</si>
  <si>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</si>
  <si>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</si>
  <si>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</si>
  <si>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</si>
  <si>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</si>
  <si>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</si>
  <si>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</si>
  <si>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</si>
  <si>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</si>
  <si>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</si>
  <si>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</si>
  <si>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</si>
  <si>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</si>
  <si>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</si>
  <si>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</si>
  <si>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</si>
  <si>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</si>
  <si>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</si>
  <si>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</si>
  <si>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</si>
  <si>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</si>
  <si>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</si>
  <si>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</si>
  <si>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</si>
  <si>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</si>
  <si>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</si>
  <si>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</si>
  <si>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</si>
  <si>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</si>
  <si>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</si>
  <si>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ANALISTA DE COMISIONES DE ETICA</t>
  </si>
  <si>
    <t>COORDINADORA DE DESPACHO</t>
  </si>
  <si>
    <t>COORDINADORA DE EVENTOS Y PROTOCOLO</t>
  </si>
  <si>
    <t>NALDA YALINA LIZARDO ZORRILLA</t>
  </si>
  <si>
    <t>CAPITULO:  0201     SUBCAPTULO: 06     DAF:01     UE:008     PROGRAMA: 16     SUBPROGRAMA: 0     PROYECTO: 0     ACTIVIDAD:001     CUENTA: 2.1.1.1.01     FONDO:0100</t>
  </si>
  <si>
    <t>“AÑO DEL FOMENTO DE LAS EXPORTACIONES”</t>
  </si>
  <si>
    <t>ENCARGADO DEPTO. INVESTIG. Y SEG. DE DENUNCIAS</t>
  </si>
  <si>
    <t>ENCARGADA DIVISION DE INVESTIGACION</t>
  </si>
  <si>
    <t>ENCARGADO DIVISION DE SEGUIMIENTO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</si>
  <si>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</si>
  <si>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</si>
  <si>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</si>
  <si>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</si>
  <si>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</si>
  <si>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</si>
  <si>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</si>
  <si>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</si>
  <si>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</si>
  <si>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</si>
  <si>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</si>
  <si>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>GABRIEL ANTONIO MERCEDES DIAZ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</si>
  <si>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</si>
  <si>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</si>
  <si>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</si>
  <si>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</si>
  <si>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</si>
  <si>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</si>
  <si>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</si>
  <si>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</si>
  <si>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</si>
  <si>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COORDINADORA DE PROTOCOLO Y EVENTOS</t>
  </si>
  <si>
    <t>WILLIAN RAFAEL GARCIA ALVAREZ</t>
  </si>
  <si>
    <t>WILSON BERIGUETE MINLLETY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</si>
  <si>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</si>
  <si>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</si>
  <si>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</si>
  <si>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</si>
  <si>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</si>
  <si>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</si>
  <si>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</si>
  <si>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</si>
  <si>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JOVANNY MARCELO PEREZ TAVAREZ</t>
  </si>
  <si>
    <t>NATALIE MERCEDES TEJADA JIMINIAN</t>
  </si>
  <si>
    <t xml:space="preserve"> AUXILIAR DE INVESTIGACION </t>
  </si>
  <si>
    <t>NOE ZAYAS PEREZ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</si>
  <si>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</si>
  <si>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</si>
  <si>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</si>
  <si>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</si>
  <si>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</si>
  <si>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</si>
  <si>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</si>
  <si>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ANALISTA PROTECCION DE DATOS PERSONALES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</si>
  <si>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</si>
  <si>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</si>
  <si>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</si>
  <si>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</si>
  <si>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</si>
  <si>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</si>
  <si>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 xml:space="preserve">ANALISTA DE GOBIERNO ABIERTO </t>
  </si>
  <si>
    <t xml:space="preserve">LEONID DIAZ VALERA </t>
  </si>
  <si>
    <t>COORDINADOR DE POLITICAS TRANSVERSALES EN MATERIA DE TRANSPARENCIA (SISMAP)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</si>
  <si>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</si>
  <si>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</si>
  <si>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</si>
  <si>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</si>
  <si>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ANALISTA DE CONFLICTOS DE INTERESES</t>
  </si>
  <si>
    <t>SANTIAGO ERNESTO MOTA MORLA</t>
  </si>
  <si>
    <t>ANALISTA DE DATOS ABIERTOS</t>
  </si>
  <si>
    <t>SENYACE ORTIZ ANGELES</t>
  </si>
  <si>
    <t>STEFANY SEVERINO CUELLO</t>
  </si>
  <si>
    <t>ENC. DIVISION DE REG. Y SEGUIMIENTO OFICINA DE ACCESO A LA INFORMACION PUBLICA (OAI) Y PORTALES DE TRANSPARENCIA</t>
  </si>
  <si>
    <t>TEODORA CASTRO DE LA ROSA</t>
  </si>
  <si>
    <t>COORDINADOR DE INTEGRIDAD GUBERNAMENTAL</t>
  </si>
  <si>
    <t>WENDY RAFAELINA LOPEZ TAPIA</t>
  </si>
  <si>
    <t>YARITZA CAROLINA PEREZ TERRERO</t>
  </si>
  <si>
    <t xml:space="preserve">ISIS MARGARITA DE LOS SANTOS </t>
  </si>
  <si>
    <t xml:space="preserve">ANALISTA DE ETICA Y TRANSPARENCIA </t>
  </si>
  <si>
    <t>SUELDO BRUTO (RD$)</t>
  </si>
  <si>
    <t xml:space="preserve">DESDE </t>
  </si>
  <si>
    <t>HASTA</t>
  </si>
  <si>
    <t>CONCEPTO PAGO SUELDO 000018 - CONTRATADOS EN SERVICIOS CORRESPONDIENTE AL MES AGOSTO 2018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</si>
  <si>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</si>
  <si>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</si>
  <si>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</si>
  <si>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</si>
  <si>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</si>
  <si>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</si>
  <si>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</si>
  <si>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</si>
  <si>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</si>
  <si>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</si>
  <si>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OMAR RODRIGUEZ</t>
  </si>
  <si>
    <t>VLADIMIR LAURENCIO OTANEZ</t>
  </si>
  <si>
    <t>DARIS BIENVENIDO MORETA DIAZ</t>
  </si>
  <si>
    <t>LUIS MIGUEL POLO JOSE</t>
  </si>
  <si>
    <t>YOLQUIN DE OLEO BAUTISTA</t>
  </si>
  <si>
    <t>ISMAEL ENRIQUE SANCHEZ DE LA ROSA</t>
  </si>
  <si>
    <t>LUCAS RAMIREZ RAMIREZ</t>
  </si>
  <si>
    <t>YORQUI LEIDERY ANGOMAS REYES</t>
  </si>
  <si>
    <t>CONCEPTO PAGO SUELDO 000007 - PERSONAL DE VIGILANCIA CORRESPONDIENTE AL MES AGOSTO 2018</t>
  </si>
  <si>
    <t>CAPITULO:  0201     SUBCAPTULO: 06     DAF:01     UE:008     PROGRAMA: 16     SUBPROGRAMA: 0     PROYECTO: 0     ACTIVIDAD:001     CUENTA: 2.1.1.1.05    FONDO:0100</t>
  </si>
  <si>
    <t>PERSONAL DE VIGILANCIA</t>
  </si>
  <si>
    <t>17/01/2019</t>
  </si>
  <si>
    <t>CONCEPTO PAGO SUELDO 000001 - FIJOS CORRESPONDIENTE AL MES AGOSTO 2018</t>
  </si>
  <si>
    <t>RESPONSABLE ACCESO A LA INFORMACION</t>
  </si>
  <si>
    <t>RAFAELA ENEIDA GARCIA MARTINEZ</t>
  </si>
  <si>
    <t>WILLY RICARDO SANTOS REYES</t>
  </si>
  <si>
    <t>CORRESPONDIENTE AL MES AGOSTO 2018</t>
  </si>
  <si>
    <t>EMPLEADOS EN PROCESO DE JUBILACIÓN Y PENSIÓN</t>
  </si>
  <si>
    <t>CRISTINA MARIA DE L VARGAS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</si>
</sst>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wrapText="1"/>
    </xf>
    <xf numFmtId="0" fontId="5" fillId="3" borderId="8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5" fillId="3" borderId="3" xfId="0" applyNumberFormat="1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8" xfId="0" applyNumberFormat="1" applyFont="1" applyFill="1" applyBorder="1" applyAlignment="1">
      <alignment horizontal="left" wrapText="1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4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5" fillId="3" borderId="3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7" xfId="0" applyFont="1" applyFill="1" applyBorder="1" applyAlignment="1">
      <alignment horizontal="center" wrapText="1"/>
    </xf>
    <xf numFmtId="2" fontId="0" fillId="3" borderId="8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14" fontId="11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14" fontId="11" fillId="3" borderId="8" xfId="0" applyNumberFormat="1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904877</xdr:colOff>
      <xdr:row>120</xdr:row>
      <xdr:rowOff>176213</xdr:rowOff>
    </xdr:from>
    <xdr:to>
      <xdr:col>11</xdr:col>
      <xdr:colOff>184536</xdr:colOff>
      <xdr:row>131</xdr:row>
      <xdr:rowOff>23451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5815" y="53198713"/>
          <a:ext cx="9657940" cy="2903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742950</xdr:colOff>
      <xdr:row>3</xdr:row>
      <xdr:rowOff>19050</xdr:rowOff>
    </xdr:to>
    <xdr:pic>
      <xdr:nvPicPr>
        <xdr:cNvPr id="3" name="Imagen 2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51</xdr:row>
      <xdr:rowOff>206379</xdr:rowOff>
    </xdr:from>
    <xdr:to>
      <xdr:col>11</xdr:col>
      <xdr:colOff>508383</xdr:colOff>
      <xdr:row>62</xdr:row>
      <xdr:rowOff>148866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9968" y="21697160"/>
          <a:ext cx="9588884" cy="299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1071570</xdr:colOff>
      <xdr:row>26</xdr:row>
      <xdr:rowOff>117476</xdr:rowOff>
    </xdr:from>
    <xdr:to>
      <xdr:col>11</xdr:col>
      <xdr:colOff>208354</xdr:colOff>
      <xdr:row>37</xdr:row>
      <xdr:rowOff>59964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8" y="10019507"/>
          <a:ext cx="9515065" cy="2998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5"/>
  <sheetViews>
    <sheetView tabSelected="1" view="pageBreakPreview" zoomScaleNormal="70" zoomScaleSheetLayoutView="100" workbookViewId="0">
      <selection activeCell="B10" sqref="B10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3" t="s">
        <v>180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5" ht="26.2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26.25" customHeight="1" x14ac:dyDescent="0.25">
      <c r="B6" s="78" t="s">
        <v>135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5" ht="26.25" customHeight="1" x14ac:dyDescent="0.25">
      <c r="A7" s="82" t="s">
        <v>279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5" ht="18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1" t="s">
        <v>179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5" ht="18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6" t="s">
        <v>253</v>
      </c>
      <c r="G11" s="36" t="s">
        <v>0</v>
      </c>
      <c r="H11" s="36" t="s">
        <v>1</v>
      </c>
      <c r="I11" s="36" t="s">
        <v>2</v>
      </c>
      <c r="J11" s="36" t="s">
        <v>3</v>
      </c>
      <c r="K11" s="36" t="s">
        <v>4</v>
      </c>
      <c r="L11" s="36" t="s">
        <v>5</v>
      </c>
      <c r="M11" s="36" t="s">
        <v>6</v>
      </c>
      <c r="N11" s="37" t="s">
        <v>163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42" t="s">
        <v>83</v>
      </c>
      <c r="C13" s="42" t="s">
        <v>128</v>
      </c>
      <c r="D13" s="42" t="s">
        <v>84</v>
      </c>
      <c r="E13" s="57" t="s">
        <v>134</v>
      </c>
      <c r="F13" s="17">
        <v>250000</v>
      </c>
      <c r="G13" s="18">
        <v>0</v>
      </c>
      <c r="H13" s="17">
        <v>250000</v>
      </c>
      <c r="I13" s="17">
        <v>6788.12</v>
      </c>
      <c r="J13" s="17">
        <v>48487.06</v>
      </c>
      <c r="K13" s="17">
        <v>3595.1</v>
      </c>
      <c r="L13" s="18">
        <v>25</v>
      </c>
      <c r="M13" s="17">
        <f t="shared" ref="M13:M46" si="0">I13+J13+K13+L13</f>
        <v>58895.28</v>
      </c>
      <c r="N13" s="19">
        <f t="shared" ref="N13:N46" si="1">H13-M13</f>
        <v>191104.72</v>
      </c>
    </row>
    <row r="14" spans="1:15" s="15" customFormat="1" ht="36" customHeight="1" x14ac:dyDescent="0.2">
      <c r="A14" s="20">
        <v>2</v>
      </c>
      <c r="B14" s="43" t="s">
        <v>74</v>
      </c>
      <c r="C14" s="43" t="s">
        <v>128</v>
      </c>
      <c r="D14" s="43" t="s">
        <v>176</v>
      </c>
      <c r="E14" s="43" t="s">
        <v>143</v>
      </c>
      <c r="F14" s="21">
        <v>100000</v>
      </c>
      <c r="G14" s="22">
        <v>0</v>
      </c>
      <c r="H14" s="21">
        <v>100000</v>
      </c>
      <c r="I14" s="21">
        <v>2870</v>
      </c>
      <c r="J14" s="21">
        <v>12105.37</v>
      </c>
      <c r="K14" s="21">
        <v>3040</v>
      </c>
      <c r="L14" s="22">
        <v>25</v>
      </c>
      <c r="M14" s="21">
        <f t="shared" si="0"/>
        <v>18040.370000000003</v>
      </c>
      <c r="N14" s="23">
        <f t="shared" si="1"/>
        <v>81959.63</v>
      </c>
    </row>
    <row r="15" spans="1:15" s="15" customFormat="1" ht="36" customHeight="1" x14ac:dyDescent="0.2">
      <c r="A15" s="20">
        <v>3</v>
      </c>
      <c r="B15" s="43" t="s">
        <v>141</v>
      </c>
      <c r="C15" s="43" t="s">
        <v>128</v>
      </c>
      <c r="D15" s="43" t="s">
        <v>142</v>
      </c>
      <c r="E15" s="43" t="s">
        <v>143</v>
      </c>
      <c r="F15" s="21">
        <v>35000</v>
      </c>
      <c r="G15" s="22">
        <v>0</v>
      </c>
      <c r="H15" s="21">
        <v>35000</v>
      </c>
      <c r="I15" s="21">
        <v>1004.5</v>
      </c>
      <c r="J15" s="22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20">
        <v>4</v>
      </c>
      <c r="B16" s="43" t="s">
        <v>75</v>
      </c>
      <c r="C16" s="43" t="s">
        <v>128</v>
      </c>
      <c r="D16" s="43" t="s">
        <v>148</v>
      </c>
      <c r="E16" s="43" t="s">
        <v>143</v>
      </c>
      <c r="F16" s="21">
        <v>45000</v>
      </c>
      <c r="G16" s="22">
        <v>0</v>
      </c>
      <c r="H16" s="21">
        <v>45000</v>
      </c>
      <c r="I16" s="21">
        <v>1291.5</v>
      </c>
      <c r="J16" s="21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20">
        <v>5</v>
      </c>
      <c r="B17" s="43" t="s">
        <v>88</v>
      </c>
      <c r="C17" s="43" t="s">
        <v>128</v>
      </c>
      <c r="D17" s="43" t="s">
        <v>89</v>
      </c>
      <c r="E17" s="43" t="s">
        <v>143</v>
      </c>
      <c r="F17" s="21">
        <v>100000</v>
      </c>
      <c r="G17" s="22">
        <v>0</v>
      </c>
      <c r="H17" s="21">
        <v>100000</v>
      </c>
      <c r="I17" s="21">
        <v>2870</v>
      </c>
      <c r="J17" s="21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20">
        <v>6</v>
      </c>
      <c r="B18" s="43" t="s">
        <v>146</v>
      </c>
      <c r="C18" s="43" t="s">
        <v>128</v>
      </c>
      <c r="D18" s="43" t="s">
        <v>89</v>
      </c>
      <c r="E18" s="43" t="s">
        <v>143</v>
      </c>
      <c r="F18" s="21">
        <v>100000</v>
      </c>
      <c r="G18" s="22">
        <v>0</v>
      </c>
      <c r="H18" s="21">
        <v>100000</v>
      </c>
      <c r="I18" s="21">
        <v>2870</v>
      </c>
      <c r="J18" s="21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20">
        <v>7</v>
      </c>
      <c r="B19" s="53" t="s">
        <v>157</v>
      </c>
      <c r="C19" s="43" t="s">
        <v>128</v>
      </c>
      <c r="D19" s="43" t="s">
        <v>89</v>
      </c>
      <c r="E19" s="43" t="s">
        <v>143</v>
      </c>
      <c r="F19" s="21">
        <v>80000</v>
      </c>
      <c r="G19" s="24">
        <v>0</v>
      </c>
      <c r="H19" s="21">
        <v>80000</v>
      </c>
      <c r="I19" s="21">
        <v>2296</v>
      </c>
      <c r="J19" s="21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20">
        <v>8</v>
      </c>
      <c r="B20" s="43" t="s">
        <v>76</v>
      </c>
      <c r="C20" s="43" t="s">
        <v>128</v>
      </c>
      <c r="D20" s="43" t="s">
        <v>13</v>
      </c>
      <c r="E20" s="43" t="s">
        <v>119</v>
      </c>
      <c r="F20" s="21">
        <v>38000</v>
      </c>
      <c r="G20" s="22">
        <v>0</v>
      </c>
      <c r="H20" s="21">
        <v>38000</v>
      </c>
      <c r="I20" s="21">
        <v>1090.5999999999999</v>
      </c>
      <c r="J20" s="22">
        <v>0</v>
      </c>
      <c r="K20" s="21">
        <v>1155.2</v>
      </c>
      <c r="L20" s="22">
        <v>1056.6199999999999</v>
      </c>
      <c r="M20" s="21">
        <f t="shared" si="0"/>
        <v>3302.42</v>
      </c>
      <c r="N20" s="23">
        <f t="shared" si="1"/>
        <v>34697.58</v>
      </c>
    </row>
    <row r="21" spans="1:14" s="15" customFormat="1" ht="30" customHeight="1" x14ac:dyDescent="0.2">
      <c r="A21" s="20">
        <v>9</v>
      </c>
      <c r="B21" s="43" t="s">
        <v>78</v>
      </c>
      <c r="C21" s="43" t="s">
        <v>128</v>
      </c>
      <c r="D21" s="43" t="s">
        <v>39</v>
      </c>
      <c r="E21" s="43" t="s">
        <v>119</v>
      </c>
      <c r="F21" s="21">
        <v>20000</v>
      </c>
      <c r="G21" s="22">
        <v>0</v>
      </c>
      <c r="H21" s="21">
        <v>20000</v>
      </c>
      <c r="I21" s="22">
        <v>574</v>
      </c>
      <c r="J21" s="22">
        <v>0</v>
      </c>
      <c r="K21" s="22">
        <v>608</v>
      </c>
      <c r="L21" s="22">
        <v>25</v>
      </c>
      <c r="M21" s="21">
        <f>I21+J21+K21+L21</f>
        <v>1207</v>
      </c>
      <c r="N21" s="23">
        <f>H21-M21</f>
        <v>18793</v>
      </c>
    </row>
    <row r="22" spans="1:14" s="15" customFormat="1" ht="36" customHeight="1" x14ac:dyDescent="0.2">
      <c r="A22" s="20">
        <v>10</v>
      </c>
      <c r="B22" s="43" t="s">
        <v>105</v>
      </c>
      <c r="C22" s="43" t="s">
        <v>128</v>
      </c>
      <c r="D22" s="43" t="s">
        <v>280</v>
      </c>
      <c r="E22" s="43" t="s">
        <v>114</v>
      </c>
      <c r="F22" s="21">
        <v>110000</v>
      </c>
      <c r="G22" s="24">
        <v>0</v>
      </c>
      <c r="H22" s="21">
        <v>110000</v>
      </c>
      <c r="I22" s="21">
        <v>3157</v>
      </c>
      <c r="J22" s="21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20">
        <v>11</v>
      </c>
      <c r="B23" s="43" t="s">
        <v>79</v>
      </c>
      <c r="C23" s="43" t="s">
        <v>127</v>
      </c>
      <c r="D23" s="43" t="s">
        <v>80</v>
      </c>
      <c r="E23" s="53" t="s">
        <v>134</v>
      </c>
      <c r="F23" s="21">
        <v>185000</v>
      </c>
      <c r="G23" s="22">
        <v>0</v>
      </c>
      <c r="H23" s="21">
        <v>185000</v>
      </c>
      <c r="I23" s="21">
        <v>5309.5</v>
      </c>
      <c r="J23" s="21">
        <v>32348.81</v>
      </c>
      <c r="K23" s="21">
        <v>3595.1</v>
      </c>
      <c r="L23" s="21">
        <v>1056.6199999999999</v>
      </c>
      <c r="M23" s="21">
        <f t="shared" si="0"/>
        <v>42310.03</v>
      </c>
      <c r="N23" s="23">
        <f t="shared" si="1"/>
        <v>142689.97</v>
      </c>
    </row>
    <row r="24" spans="1:14" s="15" customFormat="1" ht="36" customHeight="1" x14ac:dyDescent="0.2">
      <c r="A24" s="20">
        <v>12</v>
      </c>
      <c r="B24" s="43" t="s">
        <v>147</v>
      </c>
      <c r="C24" s="43" t="s">
        <v>127</v>
      </c>
      <c r="D24" s="43" t="s">
        <v>148</v>
      </c>
      <c r="E24" s="43" t="s">
        <v>143</v>
      </c>
      <c r="F24" s="21">
        <v>45000</v>
      </c>
      <c r="G24" s="22">
        <v>0</v>
      </c>
      <c r="H24" s="21">
        <v>45000</v>
      </c>
      <c r="I24" s="21">
        <v>1291.5</v>
      </c>
      <c r="J24" s="21">
        <v>0</v>
      </c>
      <c r="K24" s="21">
        <v>1368</v>
      </c>
      <c r="L24" s="22">
        <v>25</v>
      </c>
      <c r="M24" s="21">
        <f t="shared" si="0"/>
        <v>2684.5</v>
      </c>
      <c r="N24" s="23">
        <f t="shared" si="1"/>
        <v>42315.5</v>
      </c>
    </row>
    <row r="25" spans="1:14" s="15" customFormat="1" ht="36" customHeight="1" x14ac:dyDescent="0.2">
      <c r="A25" s="20">
        <v>13</v>
      </c>
      <c r="B25" s="43" t="s">
        <v>97</v>
      </c>
      <c r="C25" s="43" t="s">
        <v>127</v>
      </c>
      <c r="D25" s="43" t="s">
        <v>22</v>
      </c>
      <c r="E25" s="43" t="s">
        <v>117</v>
      </c>
      <c r="F25" s="21">
        <v>35000</v>
      </c>
      <c r="G25" s="24">
        <v>0</v>
      </c>
      <c r="H25" s="21">
        <v>35000</v>
      </c>
      <c r="I25" s="21">
        <v>1004.5</v>
      </c>
      <c r="J25" s="22">
        <v>0</v>
      </c>
      <c r="K25" s="21">
        <v>1064</v>
      </c>
      <c r="L25" s="22">
        <v>25</v>
      </c>
      <c r="M25" s="21">
        <f t="shared" si="0"/>
        <v>2093.5</v>
      </c>
      <c r="N25" s="23">
        <f t="shared" si="1"/>
        <v>32906.5</v>
      </c>
    </row>
    <row r="26" spans="1:14" s="15" customFormat="1" ht="36" customHeight="1" x14ac:dyDescent="0.2">
      <c r="A26" s="20">
        <v>14</v>
      </c>
      <c r="B26" s="43" t="s">
        <v>12</v>
      </c>
      <c r="C26" s="43" t="s">
        <v>127</v>
      </c>
      <c r="D26" s="43" t="s">
        <v>13</v>
      </c>
      <c r="E26" s="43" t="s">
        <v>119</v>
      </c>
      <c r="F26" s="21">
        <v>20000</v>
      </c>
      <c r="G26" s="22">
        <v>0</v>
      </c>
      <c r="H26" s="21">
        <v>20000</v>
      </c>
      <c r="I26" s="22">
        <v>574</v>
      </c>
      <c r="J26" s="22">
        <v>0</v>
      </c>
      <c r="K26" s="22">
        <v>608</v>
      </c>
      <c r="L26" s="22">
        <v>25</v>
      </c>
      <c r="M26" s="21">
        <f>I26+J26+K26+L26</f>
        <v>1207</v>
      </c>
      <c r="N26" s="23">
        <f>H26-M26</f>
        <v>18793</v>
      </c>
    </row>
    <row r="27" spans="1:14" s="15" customFormat="1" ht="36" customHeight="1" x14ac:dyDescent="0.2">
      <c r="A27" s="20">
        <v>15</v>
      </c>
      <c r="B27" s="43" t="s">
        <v>87</v>
      </c>
      <c r="C27" s="43" t="s">
        <v>129</v>
      </c>
      <c r="D27" s="43" t="s">
        <v>144</v>
      </c>
      <c r="E27" s="43" t="s">
        <v>117</v>
      </c>
      <c r="F27" s="25">
        <v>125000</v>
      </c>
      <c r="G27" s="22">
        <v>0</v>
      </c>
      <c r="H27" s="25">
        <v>125000</v>
      </c>
      <c r="I27" s="21">
        <v>3587.5</v>
      </c>
      <c r="J27" s="21">
        <v>18037.22</v>
      </c>
      <c r="K27" s="21">
        <v>3595.1</v>
      </c>
      <c r="L27" s="22">
        <v>25</v>
      </c>
      <c r="M27" s="21">
        <f t="shared" si="0"/>
        <v>25244.82</v>
      </c>
      <c r="N27" s="23">
        <f t="shared" si="1"/>
        <v>99755.18</v>
      </c>
    </row>
    <row r="28" spans="1:14" s="15" customFormat="1" ht="36" customHeight="1" x14ac:dyDescent="0.2">
      <c r="A28" s="20">
        <v>16</v>
      </c>
      <c r="B28" s="43" t="s">
        <v>151</v>
      </c>
      <c r="C28" s="43" t="s">
        <v>129</v>
      </c>
      <c r="D28" s="43" t="s">
        <v>22</v>
      </c>
      <c r="E28" s="43" t="s">
        <v>117</v>
      </c>
      <c r="F28" s="21">
        <v>35000</v>
      </c>
      <c r="G28" s="22">
        <v>0</v>
      </c>
      <c r="H28" s="21">
        <v>35000</v>
      </c>
      <c r="I28" s="21">
        <v>1004.5</v>
      </c>
      <c r="J28" s="22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v>17</v>
      </c>
      <c r="B29" s="43" t="s">
        <v>58</v>
      </c>
      <c r="C29" s="53" t="s">
        <v>130</v>
      </c>
      <c r="D29" s="43" t="s">
        <v>22</v>
      </c>
      <c r="E29" s="43" t="s">
        <v>117</v>
      </c>
      <c r="F29" s="21">
        <v>25000</v>
      </c>
      <c r="G29" s="22">
        <v>0</v>
      </c>
      <c r="H29" s="21">
        <v>25000</v>
      </c>
      <c r="I29" s="21">
        <v>717.5</v>
      </c>
      <c r="J29" s="21">
        <v>0</v>
      </c>
      <c r="K29" s="21">
        <v>760</v>
      </c>
      <c r="L29" s="22">
        <v>25</v>
      </c>
      <c r="M29" s="21">
        <f t="shared" si="0"/>
        <v>1502.5</v>
      </c>
      <c r="N29" s="23">
        <f t="shared" si="1"/>
        <v>23497.5</v>
      </c>
    </row>
    <row r="30" spans="1:14" s="15" customFormat="1" ht="36" customHeight="1" x14ac:dyDescent="0.2">
      <c r="A30" s="20">
        <v>18</v>
      </c>
      <c r="B30" s="43" t="s">
        <v>92</v>
      </c>
      <c r="C30" s="53" t="s">
        <v>130</v>
      </c>
      <c r="D30" s="43" t="s">
        <v>175</v>
      </c>
      <c r="E30" s="43" t="s">
        <v>117</v>
      </c>
      <c r="F30" s="21">
        <v>45000</v>
      </c>
      <c r="G30" s="22">
        <v>0</v>
      </c>
      <c r="H30" s="21">
        <v>45000</v>
      </c>
      <c r="I30" s="21">
        <v>1291.5</v>
      </c>
      <c r="J30" s="21">
        <v>1148.33</v>
      </c>
      <c r="K30" s="21">
        <v>1368</v>
      </c>
      <c r="L30" s="22">
        <v>25</v>
      </c>
      <c r="M30" s="21">
        <f t="shared" si="0"/>
        <v>3832.83</v>
      </c>
      <c r="N30" s="23">
        <f t="shared" si="1"/>
        <v>41167.17</v>
      </c>
    </row>
    <row r="31" spans="1:14" s="15" customFormat="1" ht="36" customHeight="1" x14ac:dyDescent="0.2">
      <c r="A31" s="20">
        <v>19</v>
      </c>
      <c r="B31" s="43" t="s">
        <v>99</v>
      </c>
      <c r="C31" s="53" t="s">
        <v>130</v>
      </c>
      <c r="D31" s="43" t="s">
        <v>22</v>
      </c>
      <c r="E31" s="43" t="s">
        <v>114</v>
      </c>
      <c r="F31" s="21">
        <v>35000</v>
      </c>
      <c r="G31" s="24">
        <v>0</v>
      </c>
      <c r="H31" s="21">
        <v>35000</v>
      </c>
      <c r="I31" s="21">
        <v>1004.5</v>
      </c>
      <c r="J31" s="22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v>20</v>
      </c>
      <c r="B32" s="43" t="s">
        <v>104</v>
      </c>
      <c r="C32" s="53" t="s">
        <v>130</v>
      </c>
      <c r="D32" s="43" t="s">
        <v>184</v>
      </c>
      <c r="E32" s="43" t="s">
        <v>114</v>
      </c>
      <c r="F32" s="21">
        <v>110000</v>
      </c>
      <c r="G32" s="24">
        <v>0</v>
      </c>
      <c r="H32" s="21">
        <v>110000</v>
      </c>
      <c r="I32" s="21">
        <v>3157</v>
      </c>
      <c r="J32" s="21">
        <v>14457.62</v>
      </c>
      <c r="K32" s="21"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v>21</v>
      </c>
      <c r="B33" s="43" t="s">
        <v>107</v>
      </c>
      <c r="C33" s="53" t="s">
        <v>130</v>
      </c>
      <c r="D33" s="43" t="s">
        <v>155</v>
      </c>
      <c r="E33" s="43" t="s">
        <v>114</v>
      </c>
      <c r="F33" s="21">
        <v>110000</v>
      </c>
      <c r="G33" s="24">
        <v>0</v>
      </c>
      <c r="H33" s="21">
        <v>110000</v>
      </c>
      <c r="I33" s="21">
        <v>3157</v>
      </c>
      <c r="J33" s="21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v>22</v>
      </c>
      <c r="B34" s="43" t="s">
        <v>108</v>
      </c>
      <c r="C34" s="53" t="s">
        <v>130</v>
      </c>
      <c r="D34" s="43" t="s">
        <v>156</v>
      </c>
      <c r="E34" s="43" t="s">
        <v>114</v>
      </c>
      <c r="F34" s="21">
        <v>70000</v>
      </c>
      <c r="G34" s="24">
        <v>0</v>
      </c>
      <c r="H34" s="21">
        <v>70000</v>
      </c>
      <c r="I34" s="21">
        <v>2009</v>
      </c>
      <c r="J34" s="21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1.5" customHeight="1" x14ac:dyDescent="0.2">
      <c r="A35" s="20">
        <v>23</v>
      </c>
      <c r="B35" s="43" t="s">
        <v>95</v>
      </c>
      <c r="C35" s="53" t="s">
        <v>130</v>
      </c>
      <c r="D35" s="43" t="s">
        <v>22</v>
      </c>
      <c r="E35" s="43" t="s">
        <v>117</v>
      </c>
      <c r="F35" s="21">
        <v>25000</v>
      </c>
      <c r="G35" s="22">
        <v>0</v>
      </c>
      <c r="H35" s="21">
        <v>25000</v>
      </c>
      <c r="I35" s="22">
        <v>717.5</v>
      </c>
      <c r="J35" s="22">
        <v>0</v>
      </c>
      <c r="K35" s="22">
        <v>760</v>
      </c>
      <c r="L35" s="22">
        <v>25</v>
      </c>
      <c r="M35" s="21">
        <f>I35+J35+K35+L35</f>
        <v>1502.5</v>
      </c>
      <c r="N35" s="23">
        <f>H35-M35</f>
        <v>23497.5</v>
      </c>
    </row>
    <row r="36" spans="1:14" s="15" customFormat="1" ht="36" customHeight="1" x14ac:dyDescent="0.2">
      <c r="A36" s="20">
        <v>24</v>
      </c>
      <c r="B36" s="43" t="s">
        <v>109</v>
      </c>
      <c r="C36" s="53" t="s">
        <v>130</v>
      </c>
      <c r="D36" s="43" t="s">
        <v>173</v>
      </c>
      <c r="E36" s="43" t="s">
        <v>114</v>
      </c>
      <c r="F36" s="21">
        <v>150000</v>
      </c>
      <c r="G36" s="22">
        <v>0</v>
      </c>
      <c r="H36" s="21">
        <v>150000</v>
      </c>
      <c r="I36" s="21">
        <v>4305</v>
      </c>
      <c r="J36" s="21">
        <v>24107.84</v>
      </c>
      <c r="K36" s="21">
        <v>3595.1</v>
      </c>
      <c r="L36" s="22">
        <v>25</v>
      </c>
      <c r="M36" s="21">
        <f t="shared" si="0"/>
        <v>32032.94</v>
      </c>
      <c r="N36" s="23">
        <f t="shared" si="1"/>
        <v>117967.06</v>
      </c>
    </row>
    <row r="37" spans="1:14" s="15" customFormat="1" ht="36" customHeight="1" x14ac:dyDescent="0.2">
      <c r="A37" s="20">
        <v>25</v>
      </c>
      <c r="B37" s="43" t="s">
        <v>42</v>
      </c>
      <c r="C37" s="53" t="s">
        <v>130</v>
      </c>
      <c r="D37" s="43" t="s">
        <v>22</v>
      </c>
      <c r="E37" s="43" t="s">
        <v>114</v>
      </c>
      <c r="F37" s="21">
        <v>35000</v>
      </c>
      <c r="G37" s="22">
        <v>0</v>
      </c>
      <c r="H37" s="21">
        <v>35000</v>
      </c>
      <c r="I37" s="21">
        <v>1004.5</v>
      </c>
      <c r="J37" s="22">
        <v>0</v>
      </c>
      <c r="K37" s="21">
        <v>1064</v>
      </c>
      <c r="L37" s="21">
        <v>2536.96</v>
      </c>
      <c r="M37" s="21">
        <f t="shared" si="0"/>
        <v>4605.46</v>
      </c>
      <c r="N37" s="23">
        <f t="shared" si="1"/>
        <v>30394.54</v>
      </c>
    </row>
    <row r="38" spans="1:14" s="15" customFormat="1" ht="36" customHeight="1" x14ac:dyDescent="0.2">
      <c r="A38" s="20">
        <v>26</v>
      </c>
      <c r="B38" s="43" t="s">
        <v>90</v>
      </c>
      <c r="C38" s="43" t="s">
        <v>121</v>
      </c>
      <c r="D38" s="43" t="s">
        <v>22</v>
      </c>
      <c r="E38" s="43" t="s">
        <v>117</v>
      </c>
      <c r="F38" s="21">
        <v>30000</v>
      </c>
      <c r="G38" s="22">
        <v>0</v>
      </c>
      <c r="H38" s="21">
        <v>30000</v>
      </c>
      <c r="I38" s="22">
        <v>861</v>
      </c>
      <c r="J38" s="22">
        <v>0</v>
      </c>
      <c r="K38" s="22">
        <v>912</v>
      </c>
      <c r="L38" s="22">
        <v>25</v>
      </c>
      <c r="M38" s="21">
        <f t="shared" si="0"/>
        <v>1798</v>
      </c>
      <c r="N38" s="23">
        <f t="shared" si="1"/>
        <v>28202</v>
      </c>
    </row>
    <row r="39" spans="1:14" s="15" customFormat="1" ht="36" customHeight="1" x14ac:dyDescent="0.2">
      <c r="A39" s="20">
        <v>27</v>
      </c>
      <c r="B39" s="43" t="s">
        <v>91</v>
      </c>
      <c r="C39" s="43" t="s">
        <v>121</v>
      </c>
      <c r="D39" s="43" t="s">
        <v>22</v>
      </c>
      <c r="E39" s="43" t="s">
        <v>117</v>
      </c>
      <c r="F39" s="21">
        <v>35000</v>
      </c>
      <c r="G39" s="24">
        <v>0</v>
      </c>
      <c r="H39" s="21">
        <v>35000</v>
      </c>
      <c r="I39" s="21">
        <v>1004.5</v>
      </c>
      <c r="J39" s="22">
        <v>0</v>
      </c>
      <c r="K39" s="21">
        <v>1064</v>
      </c>
      <c r="L39" s="22">
        <v>25</v>
      </c>
      <c r="M39" s="21">
        <f t="shared" si="0"/>
        <v>2093.5</v>
      </c>
      <c r="N39" s="23">
        <f t="shared" si="1"/>
        <v>32906.5</v>
      </c>
    </row>
    <row r="40" spans="1:14" s="15" customFormat="1" ht="36" customHeight="1" x14ac:dyDescent="0.2">
      <c r="A40" s="20">
        <v>28</v>
      </c>
      <c r="B40" s="43" t="s">
        <v>178</v>
      </c>
      <c r="C40" s="53" t="s">
        <v>121</v>
      </c>
      <c r="D40" s="43" t="s">
        <v>172</v>
      </c>
      <c r="E40" s="43" t="s">
        <v>114</v>
      </c>
      <c r="F40" s="21">
        <v>150000</v>
      </c>
      <c r="G40" s="22">
        <v>0</v>
      </c>
      <c r="H40" s="21">
        <v>150000</v>
      </c>
      <c r="I40" s="21">
        <v>4305</v>
      </c>
      <c r="J40" s="21">
        <v>24107.84</v>
      </c>
      <c r="K40" s="21">
        <v>3595.1</v>
      </c>
      <c r="L40" s="22">
        <v>25</v>
      </c>
      <c r="M40" s="21">
        <f t="shared" si="0"/>
        <v>32032.94</v>
      </c>
      <c r="N40" s="23">
        <f t="shared" si="1"/>
        <v>117967.06</v>
      </c>
    </row>
    <row r="41" spans="1:14" s="15" customFormat="1" ht="36" customHeight="1" x14ac:dyDescent="0.2">
      <c r="A41" s="20">
        <v>29</v>
      </c>
      <c r="B41" s="43" t="s">
        <v>94</v>
      </c>
      <c r="C41" s="53" t="s">
        <v>121</v>
      </c>
      <c r="D41" s="43" t="s">
        <v>22</v>
      </c>
      <c r="E41" s="43" t="s">
        <v>117</v>
      </c>
      <c r="F41" s="21">
        <v>35000</v>
      </c>
      <c r="G41" s="24">
        <v>0</v>
      </c>
      <c r="H41" s="21">
        <v>35000</v>
      </c>
      <c r="I41" s="21">
        <v>1004.5</v>
      </c>
      <c r="J41" s="22">
        <v>0</v>
      </c>
      <c r="K41" s="21">
        <v>1064</v>
      </c>
      <c r="L41" s="22">
        <v>25</v>
      </c>
      <c r="M41" s="21">
        <f t="shared" si="0"/>
        <v>2093.5</v>
      </c>
      <c r="N41" s="23">
        <f t="shared" si="1"/>
        <v>32906.5</v>
      </c>
    </row>
    <row r="42" spans="1:14" s="15" customFormat="1" ht="31.5" customHeight="1" x14ac:dyDescent="0.2">
      <c r="A42" s="20">
        <v>30</v>
      </c>
      <c r="B42" s="43" t="s">
        <v>96</v>
      </c>
      <c r="C42" s="53" t="s">
        <v>121</v>
      </c>
      <c r="D42" s="43" t="s">
        <v>22</v>
      </c>
      <c r="E42" s="43" t="s">
        <v>117</v>
      </c>
      <c r="F42" s="21">
        <v>35000</v>
      </c>
      <c r="G42" s="24">
        <v>0</v>
      </c>
      <c r="H42" s="21">
        <v>35000</v>
      </c>
      <c r="I42" s="21">
        <v>1004.5</v>
      </c>
      <c r="J42" s="22">
        <v>0</v>
      </c>
      <c r="K42" s="21">
        <v>1064</v>
      </c>
      <c r="L42" s="22">
        <v>25</v>
      </c>
      <c r="M42" s="21">
        <f t="shared" si="0"/>
        <v>2093.5</v>
      </c>
      <c r="N42" s="23">
        <f t="shared" si="1"/>
        <v>32906.5</v>
      </c>
    </row>
    <row r="43" spans="1:14" s="15" customFormat="1" ht="31.5" customHeight="1" x14ac:dyDescent="0.2">
      <c r="A43" s="20">
        <v>31</v>
      </c>
      <c r="B43" s="43" t="s">
        <v>98</v>
      </c>
      <c r="C43" s="43" t="s">
        <v>121</v>
      </c>
      <c r="D43" s="43" t="s">
        <v>22</v>
      </c>
      <c r="E43" s="43" t="s">
        <v>117</v>
      </c>
      <c r="F43" s="21">
        <v>30000</v>
      </c>
      <c r="G43" s="22">
        <v>0</v>
      </c>
      <c r="H43" s="21">
        <v>30000</v>
      </c>
      <c r="I43" s="22">
        <v>861</v>
      </c>
      <c r="J43" s="22">
        <v>0</v>
      </c>
      <c r="K43" s="22">
        <v>912</v>
      </c>
      <c r="L43" s="22">
        <v>1056.6199999999999</v>
      </c>
      <c r="M43" s="21">
        <f t="shared" si="0"/>
        <v>2829.62</v>
      </c>
      <c r="N43" s="23">
        <f t="shared" si="1"/>
        <v>27170.38</v>
      </c>
    </row>
    <row r="44" spans="1:14" s="15" customFormat="1" ht="36" customHeight="1" x14ac:dyDescent="0.2">
      <c r="A44" s="20">
        <v>32</v>
      </c>
      <c r="B44" s="43" t="s">
        <v>106</v>
      </c>
      <c r="C44" s="53" t="s">
        <v>121</v>
      </c>
      <c r="D44" s="43" t="s">
        <v>22</v>
      </c>
      <c r="E44" s="43" t="s">
        <v>117</v>
      </c>
      <c r="F44" s="21">
        <v>35000</v>
      </c>
      <c r="G44" s="24">
        <v>0</v>
      </c>
      <c r="H44" s="21">
        <v>35000</v>
      </c>
      <c r="I44" s="21">
        <v>1004.5</v>
      </c>
      <c r="J44" s="22">
        <v>0</v>
      </c>
      <c r="K44" s="21">
        <v>1064</v>
      </c>
      <c r="L44" s="22">
        <v>2245.5100000000002</v>
      </c>
      <c r="M44" s="21">
        <f t="shared" si="0"/>
        <v>4314.01</v>
      </c>
      <c r="N44" s="23">
        <f t="shared" si="1"/>
        <v>30685.989999999998</v>
      </c>
    </row>
    <row r="45" spans="1:14" s="15" customFormat="1" ht="36" customHeight="1" x14ac:dyDescent="0.2">
      <c r="A45" s="20">
        <v>33</v>
      </c>
      <c r="B45" s="53" t="s">
        <v>158</v>
      </c>
      <c r="C45" s="43" t="s">
        <v>121</v>
      </c>
      <c r="D45" s="43" t="s">
        <v>22</v>
      </c>
      <c r="E45" s="43" t="s">
        <v>117</v>
      </c>
      <c r="F45" s="21">
        <v>25000</v>
      </c>
      <c r="G45" s="22">
        <v>0</v>
      </c>
      <c r="H45" s="21">
        <v>25000</v>
      </c>
      <c r="I45" s="22">
        <v>717.5</v>
      </c>
      <c r="J45" s="22">
        <v>0</v>
      </c>
      <c r="K45" s="22">
        <v>760</v>
      </c>
      <c r="L45" s="22">
        <v>25</v>
      </c>
      <c r="M45" s="21">
        <f t="shared" si="0"/>
        <v>1502.5</v>
      </c>
      <c r="N45" s="23">
        <f t="shared" si="1"/>
        <v>23497.5</v>
      </c>
    </row>
    <row r="46" spans="1:14" s="15" customFormat="1" ht="36" customHeight="1" x14ac:dyDescent="0.2">
      <c r="A46" s="20">
        <v>34</v>
      </c>
      <c r="B46" s="53" t="s">
        <v>159</v>
      </c>
      <c r="C46" s="43" t="s">
        <v>121</v>
      </c>
      <c r="D46" s="43" t="s">
        <v>22</v>
      </c>
      <c r="E46" s="43" t="s">
        <v>117</v>
      </c>
      <c r="F46" s="21">
        <v>30000</v>
      </c>
      <c r="G46" s="22">
        <v>0</v>
      </c>
      <c r="H46" s="21">
        <v>30000</v>
      </c>
      <c r="I46" s="22">
        <v>861</v>
      </c>
      <c r="J46" s="22">
        <v>0</v>
      </c>
      <c r="K46" s="22">
        <v>912</v>
      </c>
      <c r="L46" s="22">
        <v>1056.6199999999999</v>
      </c>
      <c r="M46" s="21">
        <f t="shared" si="0"/>
        <v>2829.62</v>
      </c>
      <c r="N46" s="23">
        <f t="shared" si="1"/>
        <v>27170.38</v>
      </c>
    </row>
    <row r="47" spans="1:14" s="15" customFormat="1" ht="31.5" customHeight="1" x14ac:dyDescent="0.2">
      <c r="A47" s="20">
        <v>35</v>
      </c>
      <c r="B47" s="43" t="s">
        <v>21</v>
      </c>
      <c r="C47" s="53" t="s">
        <v>121</v>
      </c>
      <c r="D47" s="43" t="s">
        <v>22</v>
      </c>
      <c r="E47" s="43" t="s">
        <v>114</v>
      </c>
      <c r="F47" s="21">
        <v>35000</v>
      </c>
      <c r="G47" s="24">
        <v>0</v>
      </c>
      <c r="H47" s="21">
        <v>35000</v>
      </c>
      <c r="I47" s="21">
        <v>1004.5</v>
      </c>
      <c r="J47" s="22">
        <v>0</v>
      </c>
      <c r="K47" s="21">
        <v>1064</v>
      </c>
      <c r="L47" s="22">
        <v>1796.79</v>
      </c>
      <c r="M47" s="21">
        <f t="shared" ref="M47:M78" si="2">I47+J47+K47+L47</f>
        <v>3865.29</v>
      </c>
      <c r="N47" s="23">
        <f t="shared" ref="N47:N78" si="3">H47-M47</f>
        <v>31134.71</v>
      </c>
    </row>
    <row r="48" spans="1:14" s="15" customFormat="1" ht="36" customHeight="1" x14ac:dyDescent="0.2">
      <c r="A48" s="20">
        <v>36</v>
      </c>
      <c r="B48" s="43" t="s">
        <v>259</v>
      </c>
      <c r="C48" s="43" t="s">
        <v>121</v>
      </c>
      <c r="D48" s="43" t="s">
        <v>22</v>
      </c>
      <c r="E48" s="43" t="s">
        <v>258</v>
      </c>
      <c r="F48" s="21">
        <v>35000</v>
      </c>
      <c r="G48" s="22">
        <v>0</v>
      </c>
      <c r="H48" s="21">
        <v>35000</v>
      </c>
      <c r="I48" s="21">
        <v>1004.5</v>
      </c>
      <c r="J48" s="22">
        <v>0</v>
      </c>
      <c r="K48" s="21">
        <v>1064</v>
      </c>
      <c r="L48" s="22">
        <v>25</v>
      </c>
      <c r="M48" s="21">
        <f t="shared" si="2"/>
        <v>2093.5</v>
      </c>
      <c r="N48" s="23">
        <f t="shared" si="3"/>
        <v>32906.5</v>
      </c>
    </row>
    <row r="49" spans="1:14" s="15" customFormat="1" ht="36" customHeight="1" x14ac:dyDescent="0.2">
      <c r="A49" s="20">
        <v>37</v>
      </c>
      <c r="B49" s="43" t="s">
        <v>93</v>
      </c>
      <c r="C49" s="43" t="s">
        <v>123</v>
      </c>
      <c r="D49" s="43" t="s">
        <v>181</v>
      </c>
      <c r="E49" s="43" t="s">
        <v>117</v>
      </c>
      <c r="F49" s="21">
        <v>150000</v>
      </c>
      <c r="G49" s="22">
        <v>0</v>
      </c>
      <c r="H49" s="21">
        <v>150000</v>
      </c>
      <c r="I49" s="21">
        <v>4305</v>
      </c>
      <c r="J49" s="21">
        <v>24107.84</v>
      </c>
      <c r="K49" s="21">
        <v>3595.1</v>
      </c>
      <c r="L49" s="22">
        <v>25</v>
      </c>
      <c r="M49" s="21">
        <f t="shared" si="2"/>
        <v>32032.94</v>
      </c>
      <c r="N49" s="23">
        <f t="shared" si="3"/>
        <v>117967.06</v>
      </c>
    </row>
    <row r="50" spans="1:14" s="15" customFormat="1" ht="36" customHeight="1" x14ac:dyDescent="0.2">
      <c r="A50" s="20">
        <v>38</v>
      </c>
      <c r="B50" s="43" t="s">
        <v>100</v>
      </c>
      <c r="C50" s="43" t="s">
        <v>123</v>
      </c>
      <c r="D50" s="43" t="s">
        <v>182</v>
      </c>
      <c r="E50" s="43" t="s">
        <v>117</v>
      </c>
      <c r="F50" s="21">
        <v>110000</v>
      </c>
      <c r="G50" s="24">
        <v>0</v>
      </c>
      <c r="H50" s="21">
        <v>110000</v>
      </c>
      <c r="I50" s="21">
        <v>3157</v>
      </c>
      <c r="J50" s="21">
        <v>14457.62</v>
      </c>
      <c r="K50" s="21">
        <v>3344</v>
      </c>
      <c r="L50" s="22">
        <v>25</v>
      </c>
      <c r="M50" s="21">
        <f t="shared" si="2"/>
        <v>20983.620000000003</v>
      </c>
      <c r="N50" s="23">
        <f t="shared" si="3"/>
        <v>89016.38</v>
      </c>
    </row>
    <row r="51" spans="1:14" s="15" customFormat="1" ht="36" customHeight="1" x14ac:dyDescent="0.2">
      <c r="A51" s="20">
        <v>39</v>
      </c>
      <c r="B51" s="43" t="s">
        <v>101</v>
      </c>
      <c r="C51" s="43" t="s">
        <v>123</v>
      </c>
      <c r="D51" s="43" t="s">
        <v>183</v>
      </c>
      <c r="E51" s="43" t="s">
        <v>117</v>
      </c>
      <c r="F51" s="21">
        <v>110000</v>
      </c>
      <c r="G51" s="24">
        <v>0</v>
      </c>
      <c r="H51" s="21">
        <v>110000</v>
      </c>
      <c r="I51" s="21">
        <v>3157</v>
      </c>
      <c r="J51" s="21">
        <v>14457.62</v>
      </c>
      <c r="K51" s="21">
        <v>3344</v>
      </c>
      <c r="L51" s="22">
        <v>1274.78</v>
      </c>
      <c r="M51" s="21">
        <f t="shared" si="2"/>
        <v>22233.4</v>
      </c>
      <c r="N51" s="23">
        <f t="shared" si="3"/>
        <v>87766.6</v>
      </c>
    </row>
    <row r="52" spans="1:14" s="15" customFormat="1" ht="36" customHeight="1" x14ac:dyDescent="0.2">
      <c r="A52" s="20">
        <v>40</v>
      </c>
      <c r="B52" s="43" t="s">
        <v>102</v>
      </c>
      <c r="C52" s="43" t="s">
        <v>123</v>
      </c>
      <c r="D52" s="43" t="s">
        <v>103</v>
      </c>
      <c r="E52" s="43" t="s">
        <v>114</v>
      </c>
      <c r="F52" s="21">
        <v>45000</v>
      </c>
      <c r="G52" s="24">
        <v>0</v>
      </c>
      <c r="H52" s="21">
        <v>45000</v>
      </c>
      <c r="I52" s="21">
        <v>1291.5</v>
      </c>
      <c r="J52" s="21">
        <v>702.13</v>
      </c>
      <c r="K52" s="21">
        <v>1368</v>
      </c>
      <c r="L52" s="21">
        <v>1274.76</v>
      </c>
      <c r="M52" s="21">
        <f t="shared" si="2"/>
        <v>4636.3900000000003</v>
      </c>
      <c r="N52" s="23">
        <f t="shared" si="3"/>
        <v>40363.61</v>
      </c>
    </row>
    <row r="53" spans="1:14" s="15" customFormat="1" ht="36" customHeight="1" x14ac:dyDescent="0.2">
      <c r="A53" s="20">
        <v>41</v>
      </c>
      <c r="B53" s="43" t="s">
        <v>160</v>
      </c>
      <c r="C53" s="43" t="s">
        <v>123</v>
      </c>
      <c r="D53" s="43" t="s">
        <v>124</v>
      </c>
      <c r="E53" s="43" t="s">
        <v>114</v>
      </c>
      <c r="F53" s="21">
        <v>125000</v>
      </c>
      <c r="G53" s="22">
        <v>0</v>
      </c>
      <c r="H53" s="21">
        <v>125000</v>
      </c>
      <c r="I53" s="21">
        <v>3587.5</v>
      </c>
      <c r="J53" s="21">
        <v>18037.22</v>
      </c>
      <c r="K53" s="21">
        <v>3595.1</v>
      </c>
      <c r="L53" s="22">
        <v>25</v>
      </c>
      <c r="M53" s="21">
        <f t="shared" si="2"/>
        <v>25244.82</v>
      </c>
      <c r="N53" s="23">
        <f t="shared" si="3"/>
        <v>99755.18</v>
      </c>
    </row>
    <row r="54" spans="1:14" s="15" customFormat="1" ht="36" customHeight="1" x14ac:dyDescent="0.2">
      <c r="A54" s="20">
        <v>42</v>
      </c>
      <c r="B54" s="53" t="s">
        <v>161</v>
      </c>
      <c r="C54" s="43" t="s">
        <v>123</v>
      </c>
      <c r="D54" s="53" t="s">
        <v>162</v>
      </c>
      <c r="E54" s="53" t="s">
        <v>117</v>
      </c>
      <c r="F54" s="21">
        <v>50000</v>
      </c>
      <c r="G54" s="22">
        <v>0</v>
      </c>
      <c r="H54" s="21">
        <v>50000</v>
      </c>
      <c r="I54" s="21">
        <v>1435</v>
      </c>
      <c r="J54" s="21">
        <v>0</v>
      </c>
      <c r="K54" s="21">
        <v>1520</v>
      </c>
      <c r="L54" s="22">
        <v>25</v>
      </c>
      <c r="M54" s="21">
        <f t="shared" si="2"/>
        <v>2980</v>
      </c>
      <c r="N54" s="23">
        <f t="shared" si="3"/>
        <v>47020</v>
      </c>
    </row>
    <row r="55" spans="1:14" s="15" customFormat="1" ht="36" customHeight="1" x14ac:dyDescent="0.2">
      <c r="A55" s="20">
        <v>43</v>
      </c>
      <c r="B55" s="43" t="s">
        <v>260</v>
      </c>
      <c r="C55" s="43" t="s">
        <v>123</v>
      </c>
      <c r="D55" s="43" t="s">
        <v>22</v>
      </c>
      <c r="E55" s="43" t="s">
        <v>258</v>
      </c>
      <c r="F55" s="21">
        <v>35000</v>
      </c>
      <c r="G55" s="22">
        <v>0</v>
      </c>
      <c r="H55" s="21">
        <v>35000</v>
      </c>
      <c r="I55" s="21">
        <v>1004.5</v>
      </c>
      <c r="J55" s="22">
        <v>0</v>
      </c>
      <c r="K55" s="21">
        <v>1064</v>
      </c>
      <c r="L55" s="22">
        <v>25</v>
      </c>
      <c r="M55" s="21">
        <f t="shared" si="2"/>
        <v>2093.5</v>
      </c>
      <c r="N55" s="23">
        <f t="shared" si="3"/>
        <v>32906.5</v>
      </c>
    </row>
    <row r="56" spans="1:14" s="15" customFormat="1" ht="36" customHeight="1" x14ac:dyDescent="0.2">
      <c r="A56" s="20">
        <v>44</v>
      </c>
      <c r="B56" s="43" t="s">
        <v>17</v>
      </c>
      <c r="C56" s="43" t="s">
        <v>116</v>
      </c>
      <c r="D56" s="43" t="s">
        <v>18</v>
      </c>
      <c r="E56" s="43" t="s">
        <v>114</v>
      </c>
      <c r="F56" s="21">
        <v>75000</v>
      </c>
      <c r="G56" s="22">
        <v>0</v>
      </c>
      <c r="H56" s="21">
        <v>75000</v>
      </c>
      <c r="I56" s="21">
        <v>2152.5</v>
      </c>
      <c r="J56" s="21">
        <v>6103.05</v>
      </c>
      <c r="K56" s="21">
        <v>2280</v>
      </c>
      <c r="L56" s="21">
        <v>1056.6199999999999</v>
      </c>
      <c r="M56" s="21">
        <f t="shared" si="2"/>
        <v>11592.169999999998</v>
      </c>
      <c r="N56" s="23">
        <f t="shared" si="3"/>
        <v>63407.83</v>
      </c>
    </row>
    <row r="57" spans="1:14" s="15" customFormat="1" ht="36" customHeight="1" x14ac:dyDescent="0.2">
      <c r="A57" s="20">
        <v>45</v>
      </c>
      <c r="B57" s="43" t="s">
        <v>25</v>
      </c>
      <c r="C57" s="43" t="s">
        <v>116</v>
      </c>
      <c r="D57" s="43" t="s">
        <v>13</v>
      </c>
      <c r="E57" s="43" t="s">
        <v>119</v>
      </c>
      <c r="F57" s="21">
        <v>20000</v>
      </c>
      <c r="G57" s="22">
        <v>0</v>
      </c>
      <c r="H57" s="21">
        <v>20000</v>
      </c>
      <c r="I57" s="22">
        <v>574</v>
      </c>
      <c r="J57" s="22">
        <v>0</v>
      </c>
      <c r="K57" s="22">
        <v>608</v>
      </c>
      <c r="L57" s="22">
        <v>25</v>
      </c>
      <c r="M57" s="21">
        <f t="shared" si="2"/>
        <v>1207</v>
      </c>
      <c r="N57" s="23">
        <f t="shared" si="3"/>
        <v>18793</v>
      </c>
    </row>
    <row r="58" spans="1:14" s="15" customFormat="1" ht="36" customHeight="1" x14ac:dyDescent="0.2">
      <c r="A58" s="20">
        <v>46</v>
      </c>
      <c r="B58" s="43" t="s">
        <v>35</v>
      </c>
      <c r="C58" s="43" t="s">
        <v>116</v>
      </c>
      <c r="D58" s="43" t="s">
        <v>22</v>
      </c>
      <c r="E58" s="43" t="s">
        <v>117</v>
      </c>
      <c r="F58" s="21">
        <v>35000</v>
      </c>
      <c r="G58" s="22">
        <v>0</v>
      </c>
      <c r="H58" s="21">
        <v>35000</v>
      </c>
      <c r="I58" s="21">
        <v>1004.5</v>
      </c>
      <c r="J58" s="22">
        <v>0</v>
      </c>
      <c r="K58" s="21">
        <v>1064</v>
      </c>
      <c r="L58" s="22">
        <v>25</v>
      </c>
      <c r="M58" s="21">
        <f t="shared" si="2"/>
        <v>2093.5</v>
      </c>
      <c r="N58" s="23">
        <f t="shared" si="3"/>
        <v>32906.5</v>
      </c>
    </row>
    <row r="59" spans="1:14" s="15" customFormat="1" ht="36" customHeight="1" x14ac:dyDescent="0.2">
      <c r="A59" s="20">
        <v>47</v>
      </c>
      <c r="B59" s="43" t="s">
        <v>36</v>
      </c>
      <c r="C59" s="43" t="s">
        <v>116</v>
      </c>
      <c r="D59" s="43" t="s">
        <v>37</v>
      </c>
      <c r="E59" s="43" t="s">
        <v>117</v>
      </c>
      <c r="F59" s="21">
        <v>60000</v>
      </c>
      <c r="G59" s="22">
        <v>0</v>
      </c>
      <c r="H59" s="21">
        <v>60000</v>
      </c>
      <c r="I59" s="21">
        <v>1722</v>
      </c>
      <c r="J59" s="21">
        <v>3486.68</v>
      </c>
      <c r="K59" s="21">
        <v>1824</v>
      </c>
      <c r="L59" s="22">
        <v>25</v>
      </c>
      <c r="M59" s="21">
        <f t="shared" si="2"/>
        <v>7057.68</v>
      </c>
      <c r="N59" s="23">
        <f t="shared" si="3"/>
        <v>52942.32</v>
      </c>
    </row>
    <row r="60" spans="1:14" s="15" customFormat="1" ht="36" customHeight="1" x14ac:dyDescent="0.2">
      <c r="A60" s="20">
        <v>48</v>
      </c>
      <c r="B60" s="43" t="s">
        <v>38</v>
      </c>
      <c r="C60" s="43" t="s">
        <v>116</v>
      </c>
      <c r="D60" s="43" t="s">
        <v>39</v>
      </c>
      <c r="E60" s="43" t="s">
        <v>119</v>
      </c>
      <c r="F60" s="21">
        <v>22000</v>
      </c>
      <c r="G60" s="22">
        <v>0</v>
      </c>
      <c r="H60" s="21">
        <v>22000</v>
      </c>
      <c r="I60" s="22">
        <v>631.4</v>
      </c>
      <c r="J60" s="22">
        <v>0</v>
      </c>
      <c r="K60" s="22">
        <v>668.8</v>
      </c>
      <c r="L60" s="22">
        <v>25</v>
      </c>
      <c r="M60" s="21">
        <f t="shared" si="2"/>
        <v>1325.1999999999998</v>
      </c>
      <c r="N60" s="23">
        <f t="shared" si="3"/>
        <v>20674.8</v>
      </c>
    </row>
    <row r="61" spans="1:14" s="15" customFormat="1" ht="36" customHeight="1" x14ac:dyDescent="0.2">
      <c r="A61" s="20">
        <v>49</v>
      </c>
      <c r="B61" s="43" t="s">
        <v>43</v>
      </c>
      <c r="C61" s="43" t="s">
        <v>116</v>
      </c>
      <c r="D61" s="43" t="s">
        <v>28</v>
      </c>
      <c r="E61" s="43" t="s">
        <v>119</v>
      </c>
      <c r="F61" s="21">
        <v>15000</v>
      </c>
      <c r="G61" s="22">
        <v>0</v>
      </c>
      <c r="H61" s="21">
        <v>15000</v>
      </c>
      <c r="I61" s="21">
        <v>430.5</v>
      </c>
      <c r="J61" s="22">
        <v>0</v>
      </c>
      <c r="K61" s="22">
        <v>456</v>
      </c>
      <c r="L61" s="22">
        <v>25</v>
      </c>
      <c r="M61" s="21">
        <f t="shared" si="2"/>
        <v>911.5</v>
      </c>
      <c r="N61" s="23">
        <f t="shared" si="3"/>
        <v>14088.5</v>
      </c>
    </row>
    <row r="62" spans="1:14" s="15" customFormat="1" ht="36" customHeight="1" x14ac:dyDescent="0.2">
      <c r="A62" s="20">
        <v>50</v>
      </c>
      <c r="B62" s="43" t="s">
        <v>44</v>
      </c>
      <c r="C62" s="43" t="s">
        <v>116</v>
      </c>
      <c r="D62" s="43" t="s">
        <v>22</v>
      </c>
      <c r="E62" s="43" t="s">
        <v>117</v>
      </c>
      <c r="F62" s="21">
        <v>35000</v>
      </c>
      <c r="G62" s="22">
        <v>0</v>
      </c>
      <c r="H62" s="21">
        <v>35000</v>
      </c>
      <c r="I62" s="21">
        <v>1004.5</v>
      </c>
      <c r="J62" s="22">
        <v>0</v>
      </c>
      <c r="K62" s="21">
        <v>1064</v>
      </c>
      <c r="L62" s="22">
        <v>25</v>
      </c>
      <c r="M62" s="21">
        <f t="shared" si="2"/>
        <v>2093.5</v>
      </c>
      <c r="N62" s="23">
        <f t="shared" si="3"/>
        <v>32906.5</v>
      </c>
    </row>
    <row r="63" spans="1:14" s="15" customFormat="1" ht="36" customHeight="1" x14ac:dyDescent="0.2">
      <c r="A63" s="20">
        <v>51</v>
      </c>
      <c r="B63" s="43" t="s">
        <v>137</v>
      </c>
      <c r="C63" s="43" t="s">
        <v>116</v>
      </c>
      <c r="D63" s="43" t="s">
        <v>22</v>
      </c>
      <c r="E63" s="43" t="s">
        <v>117</v>
      </c>
      <c r="F63" s="21">
        <v>35000</v>
      </c>
      <c r="G63" s="22">
        <v>0</v>
      </c>
      <c r="H63" s="21">
        <v>35000</v>
      </c>
      <c r="I63" s="21">
        <v>1004.5</v>
      </c>
      <c r="J63" s="22">
        <v>0</v>
      </c>
      <c r="K63" s="21">
        <v>1064</v>
      </c>
      <c r="L63" s="22">
        <v>25</v>
      </c>
      <c r="M63" s="21">
        <f t="shared" si="2"/>
        <v>2093.5</v>
      </c>
      <c r="N63" s="23">
        <f t="shared" si="3"/>
        <v>32906.5</v>
      </c>
    </row>
    <row r="64" spans="1:14" s="15" customFormat="1" ht="36" customHeight="1" x14ac:dyDescent="0.2">
      <c r="A64" s="20">
        <v>52</v>
      </c>
      <c r="B64" s="43" t="s">
        <v>281</v>
      </c>
      <c r="C64" s="43" t="s">
        <v>116</v>
      </c>
      <c r="D64" s="43" t="s">
        <v>22</v>
      </c>
      <c r="E64" s="43" t="s">
        <v>258</v>
      </c>
      <c r="F64" s="21">
        <v>35000</v>
      </c>
      <c r="G64" s="22">
        <v>0</v>
      </c>
      <c r="H64" s="21">
        <v>35000</v>
      </c>
      <c r="I64" s="21">
        <v>1004.5</v>
      </c>
      <c r="J64" s="22">
        <v>0</v>
      </c>
      <c r="K64" s="21">
        <v>1064</v>
      </c>
      <c r="L64" s="22">
        <v>25</v>
      </c>
      <c r="M64" s="21">
        <f t="shared" si="2"/>
        <v>2093.5</v>
      </c>
      <c r="N64" s="23">
        <f t="shared" si="3"/>
        <v>32906.5</v>
      </c>
    </row>
    <row r="65" spans="1:14" s="15" customFormat="1" ht="36" customHeight="1" x14ac:dyDescent="0.2">
      <c r="A65" s="20">
        <v>53</v>
      </c>
      <c r="B65" s="43" t="s">
        <v>138</v>
      </c>
      <c r="C65" s="43" t="s">
        <v>116</v>
      </c>
      <c r="D65" s="43" t="s">
        <v>39</v>
      </c>
      <c r="E65" s="43" t="s">
        <v>119</v>
      </c>
      <c r="F65" s="21">
        <v>20000</v>
      </c>
      <c r="G65" s="22">
        <v>0</v>
      </c>
      <c r="H65" s="21">
        <v>20000</v>
      </c>
      <c r="I65" s="22">
        <v>574</v>
      </c>
      <c r="J65" s="22">
        <v>0</v>
      </c>
      <c r="K65" s="22">
        <v>608</v>
      </c>
      <c r="L65" s="22">
        <v>25</v>
      </c>
      <c r="M65" s="21">
        <f t="shared" si="2"/>
        <v>1207</v>
      </c>
      <c r="N65" s="23">
        <f t="shared" si="3"/>
        <v>18793</v>
      </c>
    </row>
    <row r="66" spans="1:14" s="15" customFormat="1" ht="36" customHeight="1" x14ac:dyDescent="0.2">
      <c r="A66" s="20">
        <v>54</v>
      </c>
      <c r="B66" s="43" t="s">
        <v>48</v>
      </c>
      <c r="C66" s="43" t="s">
        <v>116</v>
      </c>
      <c r="D66" s="43" t="s">
        <v>13</v>
      </c>
      <c r="E66" s="43" t="s">
        <v>119</v>
      </c>
      <c r="F66" s="21">
        <v>20000</v>
      </c>
      <c r="G66" s="22">
        <v>0</v>
      </c>
      <c r="H66" s="21">
        <v>20000</v>
      </c>
      <c r="I66" s="22">
        <v>574</v>
      </c>
      <c r="J66" s="22">
        <v>0</v>
      </c>
      <c r="K66" s="22">
        <v>608</v>
      </c>
      <c r="L66" s="22">
        <v>25</v>
      </c>
      <c r="M66" s="21">
        <f t="shared" si="2"/>
        <v>1207</v>
      </c>
      <c r="N66" s="23">
        <f t="shared" si="3"/>
        <v>18793</v>
      </c>
    </row>
    <row r="67" spans="1:14" s="15" customFormat="1" ht="36" customHeight="1" x14ac:dyDescent="0.2">
      <c r="A67" s="20">
        <v>55</v>
      </c>
      <c r="B67" s="43" t="s">
        <v>49</v>
      </c>
      <c r="C67" s="43" t="s">
        <v>116</v>
      </c>
      <c r="D67" s="43" t="s">
        <v>22</v>
      </c>
      <c r="E67" s="43" t="s">
        <v>117</v>
      </c>
      <c r="F67" s="21">
        <v>45000</v>
      </c>
      <c r="G67" s="22">
        <v>0</v>
      </c>
      <c r="H67" s="21">
        <v>45000</v>
      </c>
      <c r="I67" s="21">
        <v>1291.5</v>
      </c>
      <c r="J67" s="21">
        <v>1148.33</v>
      </c>
      <c r="K67" s="21">
        <v>1368</v>
      </c>
      <c r="L67" s="22">
        <v>25</v>
      </c>
      <c r="M67" s="21">
        <f t="shared" si="2"/>
        <v>3832.83</v>
      </c>
      <c r="N67" s="23">
        <f t="shared" si="3"/>
        <v>41167.17</v>
      </c>
    </row>
    <row r="68" spans="1:14" s="15" customFormat="1" ht="36" customHeight="1" x14ac:dyDescent="0.2">
      <c r="A68" s="20">
        <v>56</v>
      </c>
      <c r="B68" s="43" t="s">
        <v>63</v>
      </c>
      <c r="C68" s="43" t="s">
        <v>116</v>
      </c>
      <c r="D68" s="43" t="s">
        <v>37</v>
      </c>
      <c r="E68" s="43" t="s">
        <v>117</v>
      </c>
      <c r="F68" s="21">
        <v>60000</v>
      </c>
      <c r="G68" s="22">
        <v>0</v>
      </c>
      <c r="H68" s="21">
        <v>60000</v>
      </c>
      <c r="I68" s="21">
        <v>1722</v>
      </c>
      <c r="J68" s="21">
        <v>3486.68</v>
      </c>
      <c r="K68" s="21">
        <v>1824</v>
      </c>
      <c r="L68" s="22">
        <v>25</v>
      </c>
      <c r="M68" s="21">
        <f t="shared" si="2"/>
        <v>7057.68</v>
      </c>
      <c r="N68" s="23">
        <f t="shared" si="3"/>
        <v>52942.32</v>
      </c>
    </row>
    <row r="69" spans="1:14" s="15" customFormat="1" ht="36" customHeight="1" x14ac:dyDescent="0.2">
      <c r="A69" s="20">
        <v>57</v>
      </c>
      <c r="B69" s="43" t="s">
        <v>64</v>
      </c>
      <c r="C69" s="43" t="s">
        <v>116</v>
      </c>
      <c r="D69" s="43" t="s">
        <v>166</v>
      </c>
      <c r="E69" s="43" t="s">
        <v>114</v>
      </c>
      <c r="F69" s="21">
        <v>150000</v>
      </c>
      <c r="G69" s="22">
        <v>0</v>
      </c>
      <c r="H69" s="21">
        <v>150000</v>
      </c>
      <c r="I69" s="21">
        <v>4305</v>
      </c>
      <c r="J69" s="21">
        <v>24107.84</v>
      </c>
      <c r="K69" s="21">
        <v>3595.1</v>
      </c>
      <c r="L69" s="22">
        <v>25</v>
      </c>
      <c r="M69" s="21">
        <f t="shared" si="2"/>
        <v>32032.94</v>
      </c>
      <c r="N69" s="23">
        <f t="shared" si="3"/>
        <v>117967.06</v>
      </c>
    </row>
    <row r="70" spans="1:14" s="15" customFormat="1" ht="36" customHeight="1" x14ac:dyDescent="0.2">
      <c r="A70" s="20">
        <v>58</v>
      </c>
      <c r="B70" s="43" t="s">
        <v>65</v>
      </c>
      <c r="C70" s="43" t="s">
        <v>116</v>
      </c>
      <c r="D70" s="43" t="s">
        <v>28</v>
      </c>
      <c r="E70" s="43" t="s">
        <v>119</v>
      </c>
      <c r="F70" s="21">
        <v>15000</v>
      </c>
      <c r="G70" s="22">
        <v>0</v>
      </c>
      <c r="H70" s="21">
        <v>15000</v>
      </c>
      <c r="I70" s="21">
        <v>430.5</v>
      </c>
      <c r="J70" s="22">
        <v>0</v>
      </c>
      <c r="K70" s="22">
        <v>456</v>
      </c>
      <c r="L70" s="22">
        <v>25</v>
      </c>
      <c r="M70" s="21">
        <f t="shared" si="2"/>
        <v>911.5</v>
      </c>
      <c r="N70" s="23">
        <f t="shared" si="3"/>
        <v>14088.5</v>
      </c>
    </row>
    <row r="71" spans="1:14" s="15" customFormat="1" ht="36" customHeight="1" x14ac:dyDescent="0.2">
      <c r="A71" s="20">
        <v>59</v>
      </c>
      <c r="B71" s="43" t="s">
        <v>66</v>
      </c>
      <c r="C71" s="43" t="s">
        <v>116</v>
      </c>
      <c r="D71" s="43" t="s">
        <v>28</v>
      </c>
      <c r="E71" s="43" t="s">
        <v>119</v>
      </c>
      <c r="F71" s="21">
        <v>15000</v>
      </c>
      <c r="G71" s="22">
        <v>0</v>
      </c>
      <c r="H71" s="21">
        <v>15000</v>
      </c>
      <c r="I71" s="21">
        <v>430.5</v>
      </c>
      <c r="J71" s="22">
        <v>0</v>
      </c>
      <c r="K71" s="22">
        <v>456</v>
      </c>
      <c r="L71" s="22">
        <v>25</v>
      </c>
      <c r="M71" s="21">
        <f t="shared" si="2"/>
        <v>911.5</v>
      </c>
      <c r="N71" s="23">
        <f t="shared" si="3"/>
        <v>14088.5</v>
      </c>
    </row>
    <row r="72" spans="1:14" s="15" customFormat="1" ht="36" customHeight="1" x14ac:dyDescent="0.2">
      <c r="A72" s="20">
        <v>60</v>
      </c>
      <c r="B72" s="43" t="s">
        <v>67</v>
      </c>
      <c r="C72" s="43" t="s">
        <v>116</v>
      </c>
      <c r="D72" s="43" t="s">
        <v>28</v>
      </c>
      <c r="E72" s="43" t="s">
        <v>119</v>
      </c>
      <c r="F72" s="21">
        <v>15000</v>
      </c>
      <c r="G72" s="22">
        <v>0</v>
      </c>
      <c r="H72" s="21">
        <v>15000</v>
      </c>
      <c r="I72" s="21">
        <v>430.5</v>
      </c>
      <c r="J72" s="22">
        <v>0</v>
      </c>
      <c r="K72" s="22">
        <v>456</v>
      </c>
      <c r="L72" s="22">
        <v>25</v>
      </c>
      <c r="M72" s="21">
        <f t="shared" si="2"/>
        <v>911.5</v>
      </c>
      <c r="N72" s="23">
        <f t="shared" si="3"/>
        <v>14088.5</v>
      </c>
    </row>
    <row r="73" spans="1:14" s="15" customFormat="1" ht="36" customHeight="1" x14ac:dyDescent="0.2">
      <c r="A73" s="20">
        <v>61</v>
      </c>
      <c r="B73" s="43" t="s">
        <v>68</v>
      </c>
      <c r="C73" s="43" t="s">
        <v>116</v>
      </c>
      <c r="D73" s="43" t="s">
        <v>28</v>
      </c>
      <c r="E73" s="43" t="s">
        <v>119</v>
      </c>
      <c r="F73" s="21">
        <v>15000</v>
      </c>
      <c r="G73" s="22">
        <v>0</v>
      </c>
      <c r="H73" s="21">
        <v>15000</v>
      </c>
      <c r="I73" s="21">
        <v>430.5</v>
      </c>
      <c r="J73" s="22">
        <v>0</v>
      </c>
      <c r="K73" s="22">
        <v>456</v>
      </c>
      <c r="L73" s="22">
        <v>25</v>
      </c>
      <c r="M73" s="21">
        <f t="shared" si="2"/>
        <v>911.5</v>
      </c>
      <c r="N73" s="23">
        <f t="shared" si="3"/>
        <v>14088.5</v>
      </c>
    </row>
    <row r="74" spans="1:14" s="15" customFormat="1" ht="36" customHeight="1" x14ac:dyDescent="0.2">
      <c r="A74" s="20">
        <v>62</v>
      </c>
      <c r="B74" s="43" t="s">
        <v>70</v>
      </c>
      <c r="C74" s="43" t="s">
        <v>116</v>
      </c>
      <c r="D74" s="43" t="s">
        <v>13</v>
      </c>
      <c r="E74" s="43" t="s">
        <v>119</v>
      </c>
      <c r="F74" s="21">
        <v>20000</v>
      </c>
      <c r="G74" s="22">
        <v>0</v>
      </c>
      <c r="H74" s="21">
        <v>20000</v>
      </c>
      <c r="I74" s="22">
        <v>574</v>
      </c>
      <c r="J74" s="22">
        <v>0</v>
      </c>
      <c r="K74" s="22">
        <v>608</v>
      </c>
      <c r="L74" s="22">
        <v>25</v>
      </c>
      <c r="M74" s="21">
        <f t="shared" si="2"/>
        <v>1207</v>
      </c>
      <c r="N74" s="23">
        <f t="shared" si="3"/>
        <v>18793</v>
      </c>
    </row>
    <row r="75" spans="1:14" s="15" customFormat="1" ht="36" customHeight="1" x14ac:dyDescent="0.2">
      <c r="A75" s="20">
        <v>63</v>
      </c>
      <c r="B75" s="43" t="s">
        <v>72</v>
      </c>
      <c r="C75" s="43" t="s">
        <v>116</v>
      </c>
      <c r="D75" s="43" t="s">
        <v>73</v>
      </c>
      <c r="E75" s="43" t="s">
        <v>117</v>
      </c>
      <c r="F75" s="21">
        <v>25000</v>
      </c>
      <c r="G75" s="22">
        <v>0</v>
      </c>
      <c r="H75" s="21">
        <v>25000</v>
      </c>
      <c r="I75" s="21">
        <v>717.5</v>
      </c>
      <c r="J75" s="21">
        <v>0</v>
      </c>
      <c r="K75" s="21">
        <v>760</v>
      </c>
      <c r="L75" s="22">
        <v>25</v>
      </c>
      <c r="M75" s="21">
        <f t="shared" si="2"/>
        <v>1502.5</v>
      </c>
      <c r="N75" s="23">
        <f t="shared" si="3"/>
        <v>23497.5</v>
      </c>
    </row>
    <row r="76" spans="1:14" s="15" customFormat="1" ht="36" customHeight="1" x14ac:dyDescent="0.2">
      <c r="A76" s="20">
        <v>64</v>
      </c>
      <c r="B76" s="43" t="s">
        <v>77</v>
      </c>
      <c r="C76" s="43" t="s">
        <v>116</v>
      </c>
      <c r="D76" s="43" t="s">
        <v>28</v>
      </c>
      <c r="E76" s="43" t="s">
        <v>119</v>
      </c>
      <c r="F76" s="21">
        <v>15000</v>
      </c>
      <c r="G76" s="22">
        <v>0</v>
      </c>
      <c r="H76" s="21">
        <v>15000</v>
      </c>
      <c r="I76" s="21">
        <v>430.5</v>
      </c>
      <c r="J76" s="22">
        <v>0</v>
      </c>
      <c r="K76" s="22">
        <v>456</v>
      </c>
      <c r="L76" s="22">
        <v>25</v>
      </c>
      <c r="M76" s="21">
        <f t="shared" si="2"/>
        <v>911.5</v>
      </c>
      <c r="N76" s="23">
        <f t="shared" si="3"/>
        <v>14088.5</v>
      </c>
    </row>
    <row r="77" spans="1:14" s="15" customFormat="1" ht="36" customHeight="1" x14ac:dyDescent="0.2">
      <c r="A77" s="20">
        <v>65</v>
      </c>
      <c r="B77" s="43" t="s">
        <v>81</v>
      </c>
      <c r="C77" s="43" t="s">
        <v>116</v>
      </c>
      <c r="D77" s="43" t="s">
        <v>82</v>
      </c>
      <c r="E77" s="43" t="s">
        <v>117</v>
      </c>
      <c r="F77" s="21">
        <v>35000</v>
      </c>
      <c r="G77" s="22">
        <v>0</v>
      </c>
      <c r="H77" s="21">
        <v>35000</v>
      </c>
      <c r="I77" s="21">
        <v>1004.5</v>
      </c>
      <c r="J77" s="22">
        <v>0</v>
      </c>
      <c r="K77" s="21">
        <v>1064</v>
      </c>
      <c r="L77" s="22">
        <v>25</v>
      </c>
      <c r="M77" s="21">
        <f t="shared" si="2"/>
        <v>2093.5</v>
      </c>
      <c r="N77" s="23">
        <f t="shared" si="3"/>
        <v>32906.5</v>
      </c>
    </row>
    <row r="78" spans="1:14" s="15" customFormat="1" ht="30" customHeight="1" x14ac:dyDescent="0.2">
      <c r="A78" s="20">
        <v>66</v>
      </c>
      <c r="B78" s="43" t="s">
        <v>85</v>
      </c>
      <c r="C78" s="43" t="s">
        <v>116</v>
      </c>
      <c r="D78" s="43" t="s">
        <v>28</v>
      </c>
      <c r="E78" s="43" t="s">
        <v>119</v>
      </c>
      <c r="F78" s="21">
        <v>15000</v>
      </c>
      <c r="G78" s="22">
        <v>0</v>
      </c>
      <c r="H78" s="21">
        <v>15000</v>
      </c>
      <c r="I78" s="22">
        <v>430.5</v>
      </c>
      <c r="J78" s="22">
        <v>0</v>
      </c>
      <c r="K78" s="22">
        <v>456</v>
      </c>
      <c r="L78" s="22">
        <v>25</v>
      </c>
      <c r="M78" s="21">
        <f t="shared" si="2"/>
        <v>911.5</v>
      </c>
      <c r="N78" s="23">
        <f t="shared" si="3"/>
        <v>14088.5</v>
      </c>
    </row>
    <row r="79" spans="1:14" s="15" customFormat="1" ht="30" customHeight="1" x14ac:dyDescent="0.2">
      <c r="A79" s="20">
        <v>67</v>
      </c>
      <c r="B79" s="43" t="s">
        <v>86</v>
      </c>
      <c r="C79" s="43" t="s">
        <v>116</v>
      </c>
      <c r="D79" s="43" t="s">
        <v>28</v>
      </c>
      <c r="E79" s="43" t="s">
        <v>119</v>
      </c>
      <c r="F79" s="21">
        <v>15000</v>
      </c>
      <c r="G79" s="22">
        <v>0</v>
      </c>
      <c r="H79" s="21">
        <v>15000</v>
      </c>
      <c r="I79" s="22">
        <v>430.5</v>
      </c>
      <c r="J79" s="22">
        <v>0</v>
      </c>
      <c r="K79" s="22">
        <v>456</v>
      </c>
      <c r="L79" s="22">
        <v>25</v>
      </c>
      <c r="M79" s="21">
        <f t="shared" ref="M79:M110" si="4">I79+J79+K79+L79</f>
        <v>911.5</v>
      </c>
      <c r="N79" s="23">
        <f t="shared" ref="N79:N110" si="5">H79-M79</f>
        <v>14088.5</v>
      </c>
    </row>
    <row r="80" spans="1:14" s="15" customFormat="1" ht="36" customHeight="1" x14ac:dyDescent="0.2">
      <c r="A80" s="20">
        <v>68</v>
      </c>
      <c r="B80" s="43" t="s">
        <v>145</v>
      </c>
      <c r="C80" s="43" t="s">
        <v>116</v>
      </c>
      <c r="D80" s="43" t="s">
        <v>13</v>
      </c>
      <c r="E80" s="43" t="s">
        <v>119</v>
      </c>
      <c r="F80" s="21">
        <v>20000</v>
      </c>
      <c r="G80" s="22">
        <v>0</v>
      </c>
      <c r="H80" s="21">
        <v>20000</v>
      </c>
      <c r="I80" s="22">
        <v>574</v>
      </c>
      <c r="J80" s="22">
        <v>0</v>
      </c>
      <c r="K80" s="22">
        <v>608</v>
      </c>
      <c r="L80" s="22">
        <v>25</v>
      </c>
      <c r="M80" s="21">
        <f t="shared" si="4"/>
        <v>1207</v>
      </c>
      <c r="N80" s="23">
        <f t="shared" si="5"/>
        <v>18793</v>
      </c>
    </row>
    <row r="81" spans="1:14" s="15" customFormat="1" ht="36" customHeight="1" x14ac:dyDescent="0.2">
      <c r="A81" s="20">
        <v>69</v>
      </c>
      <c r="B81" s="43" t="s">
        <v>149</v>
      </c>
      <c r="C81" s="43" t="s">
        <v>116</v>
      </c>
      <c r="D81" s="43" t="s">
        <v>28</v>
      </c>
      <c r="E81" s="43" t="s">
        <v>119</v>
      </c>
      <c r="F81" s="21">
        <v>15000</v>
      </c>
      <c r="G81" s="22">
        <v>0</v>
      </c>
      <c r="H81" s="21">
        <v>15000</v>
      </c>
      <c r="I81" s="21">
        <v>430.5</v>
      </c>
      <c r="J81" s="22">
        <v>0</v>
      </c>
      <c r="K81" s="22">
        <v>456</v>
      </c>
      <c r="L81" s="22">
        <v>25</v>
      </c>
      <c r="M81" s="21">
        <f t="shared" si="4"/>
        <v>911.5</v>
      </c>
      <c r="N81" s="23">
        <f t="shared" si="5"/>
        <v>14088.5</v>
      </c>
    </row>
    <row r="82" spans="1:14" s="15" customFormat="1" ht="36" customHeight="1" x14ac:dyDescent="0.2">
      <c r="A82" s="20">
        <v>70</v>
      </c>
      <c r="B82" s="43" t="s">
        <v>150</v>
      </c>
      <c r="C82" s="43" t="s">
        <v>116</v>
      </c>
      <c r="D82" s="43" t="s">
        <v>28</v>
      </c>
      <c r="E82" s="43" t="s">
        <v>119</v>
      </c>
      <c r="F82" s="21">
        <v>15000</v>
      </c>
      <c r="G82" s="22">
        <v>0</v>
      </c>
      <c r="H82" s="21">
        <v>15000</v>
      </c>
      <c r="I82" s="21">
        <v>430.5</v>
      </c>
      <c r="J82" s="22">
        <v>0</v>
      </c>
      <c r="K82" s="22">
        <v>456</v>
      </c>
      <c r="L82" s="22">
        <v>25</v>
      </c>
      <c r="M82" s="21">
        <f t="shared" si="4"/>
        <v>911.5</v>
      </c>
      <c r="N82" s="23">
        <f t="shared" si="5"/>
        <v>14088.5</v>
      </c>
    </row>
    <row r="83" spans="1:14" s="15" customFormat="1" ht="36" customHeight="1" x14ac:dyDescent="0.2">
      <c r="A83" s="20">
        <v>71</v>
      </c>
      <c r="B83" s="43" t="s">
        <v>152</v>
      </c>
      <c r="C83" s="43" t="s">
        <v>116</v>
      </c>
      <c r="D83" s="43" t="s">
        <v>153</v>
      </c>
      <c r="E83" s="43" t="s">
        <v>119</v>
      </c>
      <c r="F83" s="21">
        <v>20000</v>
      </c>
      <c r="G83" s="22">
        <v>0</v>
      </c>
      <c r="H83" s="21">
        <v>20000</v>
      </c>
      <c r="I83" s="22">
        <v>574</v>
      </c>
      <c r="J83" s="22">
        <v>0</v>
      </c>
      <c r="K83" s="22">
        <v>608</v>
      </c>
      <c r="L83" s="22">
        <v>25</v>
      </c>
      <c r="M83" s="21">
        <f t="shared" si="4"/>
        <v>1207</v>
      </c>
      <c r="N83" s="23">
        <f t="shared" si="5"/>
        <v>18793</v>
      </c>
    </row>
    <row r="84" spans="1:14" s="15" customFormat="1" ht="36" customHeight="1" x14ac:dyDescent="0.2">
      <c r="A84" s="20">
        <v>72</v>
      </c>
      <c r="B84" s="43" t="s">
        <v>154</v>
      </c>
      <c r="C84" s="43" t="s">
        <v>116</v>
      </c>
      <c r="D84" s="43" t="s">
        <v>73</v>
      </c>
      <c r="E84" s="43" t="s">
        <v>117</v>
      </c>
      <c r="F84" s="21">
        <v>25000</v>
      </c>
      <c r="G84" s="22">
        <v>0</v>
      </c>
      <c r="H84" s="21">
        <v>25000</v>
      </c>
      <c r="I84" s="21">
        <v>717.5</v>
      </c>
      <c r="J84" s="21">
        <v>0</v>
      </c>
      <c r="K84" s="21">
        <v>760</v>
      </c>
      <c r="L84" s="22">
        <v>25</v>
      </c>
      <c r="M84" s="21">
        <f t="shared" si="4"/>
        <v>1502.5</v>
      </c>
      <c r="N84" s="23">
        <f t="shared" si="5"/>
        <v>23497.5</v>
      </c>
    </row>
    <row r="85" spans="1:14" s="15" customFormat="1" ht="36" customHeight="1" x14ac:dyDescent="0.2">
      <c r="A85" s="20">
        <v>73</v>
      </c>
      <c r="B85" s="43" t="s">
        <v>46</v>
      </c>
      <c r="C85" s="43" t="s">
        <v>126</v>
      </c>
      <c r="D85" s="43" t="s">
        <v>22</v>
      </c>
      <c r="E85" s="43" t="s">
        <v>117</v>
      </c>
      <c r="F85" s="21">
        <v>25000</v>
      </c>
      <c r="G85" s="22">
        <v>0</v>
      </c>
      <c r="H85" s="21">
        <v>25000</v>
      </c>
      <c r="I85" s="21">
        <v>717.5</v>
      </c>
      <c r="J85" s="21">
        <v>0</v>
      </c>
      <c r="K85" s="21">
        <v>760</v>
      </c>
      <c r="L85" s="22">
        <v>25</v>
      </c>
      <c r="M85" s="21">
        <f t="shared" si="4"/>
        <v>1502.5</v>
      </c>
      <c r="N85" s="23">
        <f t="shared" si="5"/>
        <v>23497.5</v>
      </c>
    </row>
    <row r="86" spans="1:14" s="15" customFormat="1" ht="36" customHeight="1" x14ac:dyDescent="0.2">
      <c r="A86" s="20">
        <v>74</v>
      </c>
      <c r="B86" s="43" t="s">
        <v>50</v>
      </c>
      <c r="C86" s="43" t="s">
        <v>126</v>
      </c>
      <c r="D86" s="43" t="s">
        <v>139</v>
      </c>
      <c r="E86" s="43" t="s">
        <v>117</v>
      </c>
      <c r="F86" s="21">
        <v>60000</v>
      </c>
      <c r="G86" s="22">
        <v>0</v>
      </c>
      <c r="H86" s="21">
        <v>60000</v>
      </c>
      <c r="I86" s="21">
        <v>1722</v>
      </c>
      <c r="J86" s="21">
        <v>3486.68</v>
      </c>
      <c r="K86" s="21">
        <v>1824</v>
      </c>
      <c r="L86" s="22">
        <v>25</v>
      </c>
      <c r="M86" s="21">
        <f t="shared" si="4"/>
        <v>7057.68</v>
      </c>
      <c r="N86" s="23">
        <f t="shared" si="5"/>
        <v>52942.32</v>
      </c>
    </row>
    <row r="87" spans="1:14" s="15" customFormat="1" ht="36" customHeight="1" x14ac:dyDescent="0.2">
      <c r="A87" s="20">
        <v>75</v>
      </c>
      <c r="B87" s="43" t="s">
        <v>53</v>
      </c>
      <c r="C87" s="43" t="s">
        <v>126</v>
      </c>
      <c r="D87" s="43" t="s">
        <v>54</v>
      </c>
      <c r="E87" s="43" t="s">
        <v>114</v>
      </c>
      <c r="F87" s="21">
        <v>60000</v>
      </c>
      <c r="G87" s="22">
        <v>0</v>
      </c>
      <c r="H87" s="21">
        <v>60000</v>
      </c>
      <c r="I87" s="21">
        <v>1722</v>
      </c>
      <c r="J87" s="21">
        <v>3074.03</v>
      </c>
      <c r="K87" s="21">
        <v>1824</v>
      </c>
      <c r="L87" s="21">
        <v>2088.2399999999998</v>
      </c>
      <c r="M87" s="21">
        <f t="shared" si="4"/>
        <v>8708.27</v>
      </c>
      <c r="N87" s="23">
        <f t="shared" si="5"/>
        <v>51291.729999999996</v>
      </c>
    </row>
    <row r="88" spans="1:14" s="15" customFormat="1" ht="36" customHeight="1" x14ac:dyDescent="0.2">
      <c r="A88" s="20">
        <v>76</v>
      </c>
      <c r="B88" s="43" t="s">
        <v>56</v>
      </c>
      <c r="C88" s="43" t="s">
        <v>126</v>
      </c>
      <c r="D88" s="43" t="s">
        <v>57</v>
      </c>
      <c r="E88" s="43" t="s">
        <v>117</v>
      </c>
      <c r="F88" s="21">
        <v>150000</v>
      </c>
      <c r="G88" s="22">
        <v>0</v>
      </c>
      <c r="H88" s="21">
        <v>150000</v>
      </c>
      <c r="I88" s="21">
        <v>4305</v>
      </c>
      <c r="J88" s="21">
        <v>24107.84</v>
      </c>
      <c r="K88" s="21">
        <v>3595.1</v>
      </c>
      <c r="L88" s="22">
        <v>25</v>
      </c>
      <c r="M88" s="21">
        <f t="shared" si="4"/>
        <v>32032.94</v>
      </c>
      <c r="N88" s="23">
        <f t="shared" si="5"/>
        <v>117967.06</v>
      </c>
    </row>
    <row r="89" spans="1:14" s="15" customFormat="1" ht="36" customHeight="1" x14ac:dyDescent="0.2">
      <c r="A89" s="20">
        <v>77</v>
      </c>
      <c r="B89" s="43" t="s">
        <v>59</v>
      </c>
      <c r="C89" s="43" t="s">
        <v>126</v>
      </c>
      <c r="D89" s="43" t="s">
        <v>60</v>
      </c>
      <c r="E89" s="43" t="s">
        <v>117</v>
      </c>
      <c r="F89" s="21">
        <v>60000</v>
      </c>
      <c r="G89" s="22">
        <v>0</v>
      </c>
      <c r="H89" s="21">
        <v>60000</v>
      </c>
      <c r="I89" s="21">
        <v>1722</v>
      </c>
      <c r="J89" s="21">
        <v>3486.68</v>
      </c>
      <c r="K89" s="21">
        <v>1824</v>
      </c>
      <c r="L89" s="22">
        <v>25</v>
      </c>
      <c r="M89" s="21">
        <f t="shared" si="4"/>
        <v>7057.68</v>
      </c>
      <c r="N89" s="23">
        <f t="shared" si="5"/>
        <v>52942.32</v>
      </c>
    </row>
    <row r="90" spans="1:14" s="15" customFormat="1" ht="36" customHeight="1" x14ac:dyDescent="0.2">
      <c r="A90" s="20">
        <v>78</v>
      </c>
      <c r="B90" s="43" t="s">
        <v>15</v>
      </c>
      <c r="C90" s="43" t="s">
        <v>120</v>
      </c>
      <c r="D90" s="43" t="s">
        <v>16</v>
      </c>
      <c r="E90" s="43" t="s">
        <v>117</v>
      </c>
      <c r="F90" s="21">
        <v>45000</v>
      </c>
      <c r="G90" s="22">
        <v>0</v>
      </c>
      <c r="H90" s="21">
        <v>45000</v>
      </c>
      <c r="I90" s="21">
        <v>1291.5</v>
      </c>
      <c r="J90" s="21">
        <v>1148.33</v>
      </c>
      <c r="K90" s="21">
        <v>1368</v>
      </c>
      <c r="L90" s="22">
        <v>25</v>
      </c>
      <c r="M90" s="21">
        <f t="shared" si="4"/>
        <v>3832.83</v>
      </c>
      <c r="N90" s="23">
        <f t="shared" si="5"/>
        <v>41167.17</v>
      </c>
    </row>
    <row r="91" spans="1:14" s="15" customFormat="1" ht="36" customHeight="1" x14ac:dyDescent="0.2">
      <c r="A91" s="20">
        <v>79</v>
      </c>
      <c r="B91" s="43" t="s">
        <v>23</v>
      </c>
      <c r="C91" s="43" t="s">
        <v>120</v>
      </c>
      <c r="D91" s="43" t="s">
        <v>24</v>
      </c>
      <c r="E91" s="43" t="s">
        <v>117</v>
      </c>
      <c r="F91" s="21">
        <v>45000</v>
      </c>
      <c r="G91" s="22">
        <v>0</v>
      </c>
      <c r="H91" s="21">
        <v>45000</v>
      </c>
      <c r="I91" s="21">
        <v>1291.5</v>
      </c>
      <c r="J91" s="21">
        <v>1148.33</v>
      </c>
      <c r="K91" s="21">
        <v>1368</v>
      </c>
      <c r="L91" s="22">
        <v>25</v>
      </c>
      <c r="M91" s="21">
        <f t="shared" si="4"/>
        <v>3832.83</v>
      </c>
      <c r="N91" s="23">
        <f t="shared" si="5"/>
        <v>41167.17</v>
      </c>
    </row>
    <row r="92" spans="1:14" s="15" customFormat="1" ht="36" customHeight="1" x14ac:dyDescent="0.2">
      <c r="A92" s="20">
        <v>80</v>
      </c>
      <c r="B92" s="43" t="s">
        <v>282</v>
      </c>
      <c r="C92" s="43" t="s">
        <v>120</v>
      </c>
      <c r="D92" s="43" t="s">
        <v>16</v>
      </c>
      <c r="E92" s="43" t="s">
        <v>114</v>
      </c>
      <c r="F92" s="21">
        <v>40000</v>
      </c>
      <c r="G92" s="22">
        <v>0</v>
      </c>
      <c r="H92" s="21">
        <v>40000</v>
      </c>
      <c r="I92" s="21">
        <v>1148</v>
      </c>
      <c r="J92" s="22">
        <v>0</v>
      </c>
      <c r="K92" s="21">
        <v>1216</v>
      </c>
      <c r="L92" s="22">
        <v>1056.6199999999999</v>
      </c>
      <c r="M92" s="21">
        <f t="shared" si="4"/>
        <v>3420.62</v>
      </c>
      <c r="N92" s="23">
        <f t="shared" si="5"/>
        <v>36579.379999999997</v>
      </c>
    </row>
    <row r="93" spans="1:14" s="15" customFormat="1" ht="36" customHeight="1" x14ac:dyDescent="0.2">
      <c r="A93" s="20">
        <v>81</v>
      </c>
      <c r="B93" s="43" t="s">
        <v>31</v>
      </c>
      <c r="C93" s="43" t="s">
        <v>120</v>
      </c>
      <c r="D93" s="43" t="s">
        <v>177</v>
      </c>
      <c r="E93" s="43" t="s">
        <v>114</v>
      </c>
      <c r="F93" s="21">
        <v>60000</v>
      </c>
      <c r="G93" s="22">
        <v>0</v>
      </c>
      <c r="H93" s="21">
        <v>60000</v>
      </c>
      <c r="I93" s="21">
        <v>1722</v>
      </c>
      <c r="J93" s="21">
        <v>3486.68</v>
      </c>
      <c r="K93" s="21">
        <v>1824</v>
      </c>
      <c r="L93" s="21">
        <v>2985.68</v>
      </c>
      <c r="M93" s="21">
        <f t="shared" si="4"/>
        <v>10018.36</v>
      </c>
      <c r="N93" s="23">
        <f t="shared" si="5"/>
        <v>49981.64</v>
      </c>
    </row>
    <row r="94" spans="1:14" s="15" customFormat="1" ht="36" customHeight="1" x14ac:dyDescent="0.2">
      <c r="A94" s="20">
        <v>82</v>
      </c>
      <c r="B94" s="43" t="s">
        <v>140</v>
      </c>
      <c r="C94" s="43" t="s">
        <v>120</v>
      </c>
      <c r="D94" s="43" t="s">
        <v>62</v>
      </c>
      <c r="E94" s="43" t="s">
        <v>117</v>
      </c>
      <c r="F94" s="21">
        <v>25000</v>
      </c>
      <c r="G94" s="22">
        <v>0</v>
      </c>
      <c r="H94" s="21">
        <v>25000</v>
      </c>
      <c r="I94" s="21">
        <v>717.5</v>
      </c>
      <c r="J94" s="21">
        <v>0</v>
      </c>
      <c r="K94" s="21">
        <v>760</v>
      </c>
      <c r="L94" s="22">
        <v>25</v>
      </c>
      <c r="M94" s="21">
        <f t="shared" si="4"/>
        <v>1502.5</v>
      </c>
      <c r="N94" s="23">
        <f t="shared" si="5"/>
        <v>23497.5</v>
      </c>
    </row>
    <row r="95" spans="1:14" s="15" customFormat="1" ht="36" customHeight="1" x14ac:dyDescent="0.2">
      <c r="A95" s="20">
        <v>83</v>
      </c>
      <c r="B95" s="43" t="s">
        <v>52</v>
      </c>
      <c r="C95" s="43" t="s">
        <v>120</v>
      </c>
      <c r="D95" s="43" t="s">
        <v>171</v>
      </c>
      <c r="E95" s="43" t="s">
        <v>114</v>
      </c>
      <c r="F95" s="21">
        <v>150000</v>
      </c>
      <c r="G95" s="22">
        <v>0</v>
      </c>
      <c r="H95" s="21">
        <v>150000</v>
      </c>
      <c r="I95" s="21">
        <v>4305</v>
      </c>
      <c r="J95" s="21">
        <v>24107.84</v>
      </c>
      <c r="K95" s="21">
        <v>3595.1</v>
      </c>
      <c r="L95" s="22">
        <v>25</v>
      </c>
      <c r="M95" s="21">
        <f t="shared" si="4"/>
        <v>32032.94</v>
      </c>
      <c r="N95" s="23">
        <f t="shared" si="5"/>
        <v>117967.06</v>
      </c>
    </row>
    <row r="96" spans="1:14" s="15" customFormat="1" ht="36" customHeight="1" x14ac:dyDescent="0.2">
      <c r="A96" s="20">
        <v>84</v>
      </c>
      <c r="B96" s="43" t="s">
        <v>61</v>
      </c>
      <c r="C96" s="43" t="s">
        <v>120</v>
      </c>
      <c r="D96" s="43" t="s">
        <v>62</v>
      </c>
      <c r="E96" s="43" t="s">
        <v>117</v>
      </c>
      <c r="F96" s="21">
        <v>35000</v>
      </c>
      <c r="G96" s="22">
        <v>0</v>
      </c>
      <c r="H96" s="21">
        <v>35000</v>
      </c>
      <c r="I96" s="21">
        <v>1004.5</v>
      </c>
      <c r="J96" s="22">
        <v>0</v>
      </c>
      <c r="K96" s="21">
        <v>1064</v>
      </c>
      <c r="L96" s="22">
        <v>1056.6199999999999</v>
      </c>
      <c r="M96" s="21">
        <f t="shared" si="4"/>
        <v>3125.12</v>
      </c>
      <c r="N96" s="23">
        <f t="shared" si="5"/>
        <v>31874.880000000001</v>
      </c>
    </row>
    <row r="97" spans="1:14" s="15" customFormat="1" ht="36" customHeight="1" x14ac:dyDescent="0.2">
      <c r="A97" s="20">
        <v>85</v>
      </c>
      <c r="B97" s="43" t="s">
        <v>71</v>
      </c>
      <c r="C97" s="43" t="s">
        <v>120</v>
      </c>
      <c r="D97" s="43" t="s">
        <v>174</v>
      </c>
      <c r="E97" s="43" t="s">
        <v>117</v>
      </c>
      <c r="F97" s="21">
        <v>35000</v>
      </c>
      <c r="G97" s="22">
        <v>0</v>
      </c>
      <c r="H97" s="21">
        <v>35000</v>
      </c>
      <c r="I97" s="21">
        <v>1004.5</v>
      </c>
      <c r="J97" s="22">
        <v>0</v>
      </c>
      <c r="K97" s="21">
        <v>1064</v>
      </c>
      <c r="L97" s="22">
        <v>25</v>
      </c>
      <c r="M97" s="21">
        <f t="shared" si="4"/>
        <v>2093.5</v>
      </c>
      <c r="N97" s="23">
        <f t="shared" si="5"/>
        <v>32906.5</v>
      </c>
    </row>
    <row r="98" spans="1:14" s="15" customFormat="1" ht="36" customHeight="1" x14ac:dyDescent="0.2">
      <c r="A98" s="20">
        <v>86</v>
      </c>
      <c r="B98" s="43" t="s">
        <v>8</v>
      </c>
      <c r="C98" s="43" t="s">
        <v>115</v>
      </c>
      <c r="D98" s="43" t="s">
        <v>9</v>
      </c>
      <c r="E98" s="43" t="s">
        <v>117</v>
      </c>
      <c r="F98" s="21">
        <v>60000</v>
      </c>
      <c r="G98" s="22">
        <v>0</v>
      </c>
      <c r="H98" s="21">
        <v>60000</v>
      </c>
      <c r="I98" s="21">
        <v>1722</v>
      </c>
      <c r="J98" s="21">
        <v>3280.35</v>
      </c>
      <c r="K98" s="21">
        <v>1824</v>
      </c>
      <c r="L98" s="22">
        <v>1056.6199999999999</v>
      </c>
      <c r="M98" s="21">
        <f t="shared" si="4"/>
        <v>7882.97</v>
      </c>
      <c r="N98" s="23">
        <f t="shared" si="5"/>
        <v>52117.03</v>
      </c>
    </row>
    <row r="99" spans="1:14" s="15" customFormat="1" ht="36" customHeight="1" x14ac:dyDescent="0.2">
      <c r="A99" s="20">
        <v>87</v>
      </c>
      <c r="B99" s="43" t="s">
        <v>10</v>
      </c>
      <c r="C99" s="43" t="s">
        <v>115</v>
      </c>
      <c r="D99" s="43" t="s">
        <v>11</v>
      </c>
      <c r="E99" s="43" t="s">
        <v>114</v>
      </c>
      <c r="F99" s="21">
        <v>40000</v>
      </c>
      <c r="G99" s="22">
        <v>0</v>
      </c>
      <c r="H99" s="21">
        <v>40000</v>
      </c>
      <c r="I99" s="21">
        <v>1148</v>
      </c>
      <c r="J99" s="22">
        <v>0</v>
      </c>
      <c r="K99" s="21">
        <v>1216</v>
      </c>
      <c r="L99" s="22">
        <v>25</v>
      </c>
      <c r="M99" s="21">
        <f t="shared" si="4"/>
        <v>2389</v>
      </c>
      <c r="N99" s="23">
        <f t="shared" si="5"/>
        <v>37611</v>
      </c>
    </row>
    <row r="100" spans="1:14" s="15" customFormat="1" ht="36" customHeight="1" x14ac:dyDescent="0.2">
      <c r="A100" s="20">
        <v>88</v>
      </c>
      <c r="B100" s="53" t="s">
        <v>132</v>
      </c>
      <c r="C100" s="43" t="s">
        <v>115</v>
      </c>
      <c r="D100" s="43" t="s">
        <v>11</v>
      </c>
      <c r="E100" s="43" t="s">
        <v>117</v>
      </c>
      <c r="F100" s="21">
        <v>35000</v>
      </c>
      <c r="G100" s="22">
        <v>0</v>
      </c>
      <c r="H100" s="21">
        <v>35000</v>
      </c>
      <c r="I100" s="21">
        <v>1004.5</v>
      </c>
      <c r="J100" s="22">
        <v>0</v>
      </c>
      <c r="K100" s="21">
        <v>1064</v>
      </c>
      <c r="L100" s="21">
        <v>1056.6199999999999</v>
      </c>
      <c r="M100" s="21">
        <f t="shared" si="4"/>
        <v>3125.12</v>
      </c>
      <c r="N100" s="23">
        <f t="shared" si="5"/>
        <v>31874.880000000001</v>
      </c>
    </row>
    <row r="101" spans="1:14" s="15" customFormat="1" ht="36" customHeight="1" x14ac:dyDescent="0.2">
      <c r="A101" s="20">
        <v>89</v>
      </c>
      <c r="B101" s="53" t="s">
        <v>133</v>
      </c>
      <c r="C101" s="43" t="s">
        <v>115</v>
      </c>
      <c r="D101" s="43" t="s">
        <v>11</v>
      </c>
      <c r="E101" s="43" t="s">
        <v>117</v>
      </c>
      <c r="F101" s="21">
        <v>35000</v>
      </c>
      <c r="G101" s="22">
        <v>0</v>
      </c>
      <c r="H101" s="21">
        <v>35000</v>
      </c>
      <c r="I101" s="21">
        <v>1004.5</v>
      </c>
      <c r="J101" s="22">
        <v>0</v>
      </c>
      <c r="K101" s="21">
        <v>1064</v>
      </c>
      <c r="L101" s="22">
        <v>25</v>
      </c>
      <c r="M101" s="21">
        <f t="shared" si="4"/>
        <v>2093.5</v>
      </c>
      <c r="N101" s="23">
        <f t="shared" si="5"/>
        <v>32906.5</v>
      </c>
    </row>
    <row r="102" spans="1:14" s="15" customFormat="1" ht="36" customHeight="1" x14ac:dyDescent="0.2">
      <c r="A102" s="20">
        <v>90</v>
      </c>
      <c r="B102" s="53" t="s">
        <v>131</v>
      </c>
      <c r="C102" s="43" t="s">
        <v>115</v>
      </c>
      <c r="D102" s="43" t="s">
        <v>11</v>
      </c>
      <c r="E102" s="43" t="s">
        <v>117</v>
      </c>
      <c r="F102" s="21">
        <v>35000</v>
      </c>
      <c r="G102" s="22">
        <v>0</v>
      </c>
      <c r="H102" s="21">
        <v>35000</v>
      </c>
      <c r="I102" s="21">
        <v>1004.5</v>
      </c>
      <c r="J102" s="22">
        <v>0</v>
      </c>
      <c r="K102" s="21">
        <v>1064</v>
      </c>
      <c r="L102" s="22">
        <v>25</v>
      </c>
      <c r="M102" s="21">
        <f t="shared" si="4"/>
        <v>2093.5</v>
      </c>
      <c r="N102" s="23">
        <f t="shared" si="5"/>
        <v>32906.5</v>
      </c>
    </row>
    <row r="103" spans="1:14" s="15" customFormat="1" ht="36" customHeight="1" x14ac:dyDescent="0.2">
      <c r="A103" s="20">
        <v>91</v>
      </c>
      <c r="B103" s="43" t="s">
        <v>47</v>
      </c>
      <c r="C103" s="43" t="s">
        <v>115</v>
      </c>
      <c r="D103" s="43" t="s">
        <v>11</v>
      </c>
      <c r="E103" s="43" t="s">
        <v>117</v>
      </c>
      <c r="F103" s="21">
        <v>35000</v>
      </c>
      <c r="G103" s="22">
        <v>0</v>
      </c>
      <c r="H103" s="21">
        <v>35000</v>
      </c>
      <c r="I103" s="21">
        <v>1004.5</v>
      </c>
      <c r="J103" s="22">
        <v>0</v>
      </c>
      <c r="K103" s="21">
        <v>1064</v>
      </c>
      <c r="L103" s="22">
        <v>25</v>
      </c>
      <c r="M103" s="21">
        <f t="shared" si="4"/>
        <v>2093.5</v>
      </c>
      <c r="N103" s="23">
        <f t="shared" si="5"/>
        <v>32906.5</v>
      </c>
    </row>
    <row r="104" spans="1:14" s="15" customFormat="1" ht="36" customHeight="1" x14ac:dyDescent="0.2">
      <c r="A104" s="20">
        <v>92</v>
      </c>
      <c r="B104" s="43" t="s">
        <v>51</v>
      </c>
      <c r="C104" s="43" t="s">
        <v>115</v>
      </c>
      <c r="D104" s="43" t="s">
        <v>11</v>
      </c>
      <c r="E104" s="43" t="s">
        <v>117</v>
      </c>
      <c r="F104" s="21">
        <v>35000</v>
      </c>
      <c r="G104" s="22">
        <v>0</v>
      </c>
      <c r="H104" s="21">
        <v>35000</v>
      </c>
      <c r="I104" s="21">
        <v>1004.5</v>
      </c>
      <c r="J104" s="22">
        <v>0</v>
      </c>
      <c r="K104" s="21">
        <v>1064</v>
      </c>
      <c r="L104" s="22">
        <v>25</v>
      </c>
      <c r="M104" s="21">
        <f t="shared" si="4"/>
        <v>2093.5</v>
      </c>
      <c r="N104" s="23">
        <f t="shared" si="5"/>
        <v>32906.5</v>
      </c>
    </row>
    <row r="105" spans="1:14" s="15" customFormat="1" ht="36" customHeight="1" x14ac:dyDescent="0.2">
      <c r="A105" s="20">
        <v>93</v>
      </c>
      <c r="B105" s="43" t="s">
        <v>7</v>
      </c>
      <c r="C105" s="43" t="s">
        <v>115</v>
      </c>
      <c r="D105" s="43" t="s">
        <v>165</v>
      </c>
      <c r="E105" s="43" t="s">
        <v>114</v>
      </c>
      <c r="F105" s="21">
        <v>150000</v>
      </c>
      <c r="G105" s="22">
        <v>0</v>
      </c>
      <c r="H105" s="21">
        <v>150000</v>
      </c>
      <c r="I105" s="21">
        <v>4305</v>
      </c>
      <c r="J105" s="21">
        <v>24107.84</v>
      </c>
      <c r="K105" s="21">
        <v>3595.1</v>
      </c>
      <c r="L105" s="22">
        <v>25</v>
      </c>
      <c r="M105" s="21">
        <f t="shared" si="4"/>
        <v>32032.94</v>
      </c>
      <c r="N105" s="23">
        <f t="shared" si="5"/>
        <v>117967.06</v>
      </c>
    </row>
    <row r="106" spans="1:14" s="15" customFormat="1" ht="36" customHeight="1" x14ac:dyDescent="0.2">
      <c r="A106" s="20">
        <v>94</v>
      </c>
      <c r="B106" s="43" t="s">
        <v>14</v>
      </c>
      <c r="C106" s="53" t="s">
        <v>122</v>
      </c>
      <c r="D106" s="43" t="s">
        <v>169</v>
      </c>
      <c r="E106" s="43" t="s">
        <v>114</v>
      </c>
      <c r="F106" s="21">
        <v>50000</v>
      </c>
      <c r="G106" s="22">
        <v>0</v>
      </c>
      <c r="H106" s="21">
        <v>50000</v>
      </c>
      <c r="I106" s="21">
        <v>1435</v>
      </c>
      <c r="J106" s="21">
        <v>1854</v>
      </c>
      <c r="K106" s="21">
        <v>1520</v>
      </c>
      <c r="L106" s="22">
        <v>25</v>
      </c>
      <c r="M106" s="21">
        <f t="shared" si="4"/>
        <v>4834</v>
      </c>
      <c r="N106" s="23">
        <f t="shared" si="5"/>
        <v>45166</v>
      </c>
    </row>
    <row r="107" spans="1:14" s="15" customFormat="1" ht="36" customHeight="1" x14ac:dyDescent="0.2">
      <c r="A107" s="20">
        <v>95</v>
      </c>
      <c r="B107" s="43" t="s">
        <v>19</v>
      </c>
      <c r="C107" s="53" t="s">
        <v>122</v>
      </c>
      <c r="D107" s="43" t="s">
        <v>20</v>
      </c>
      <c r="E107" s="43" t="s">
        <v>117</v>
      </c>
      <c r="F107" s="21">
        <v>50000</v>
      </c>
      <c r="G107" s="22">
        <v>0</v>
      </c>
      <c r="H107" s="21">
        <v>50000</v>
      </c>
      <c r="I107" s="21">
        <v>1435</v>
      </c>
      <c r="J107" s="21">
        <v>1854</v>
      </c>
      <c r="K107" s="21">
        <v>1520</v>
      </c>
      <c r="L107" s="22">
        <v>25</v>
      </c>
      <c r="M107" s="21">
        <f t="shared" si="4"/>
        <v>4834</v>
      </c>
      <c r="N107" s="23">
        <f t="shared" si="5"/>
        <v>45166</v>
      </c>
    </row>
    <row r="108" spans="1:14" s="15" customFormat="1" ht="36" customHeight="1" x14ac:dyDescent="0.2">
      <c r="A108" s="20">
        <v>96</v>
      </c>
      <c r="B108" s="43" t="s">
        <v>136</v>
      </c>
      <c r="C108" s="53" t="s">
        <v>122</v>
      </c>
      <c r="D108" s="43" t="s">
        <v>73</v>
      </c>
      <c r="E108" s="43" t="s">
        <v>114</v>
      </c>
      <c r="F108" s="21">
        <v>25000</v>
      </c>
      <c r="G108" s="22">
        <v>0</v>
      </c>
      <c r="H108" s="21">
        <v>25000</v>
      </c>
      <c r="I108" s="21">
        <v>717.5</v>
      </c>
      <c r="J108" s="21">
        <v>0</v>
      </c>
      <c r="K108" s="21">
        <v>760</v>
      </c>
      <c r="L108" s="22">
        <v>25</v>
      </c>
      <c r="M108" s="21">
        <f t="shared" si="4"/>
        <v>1502.5</v>
      </c>
      <c r="N108" s="23">
        <f t="shared" si="5"/>
        <v>23497.5</v>
      </c>
    </row>
    <row r="109" spans="1:14" s="15" customFormat="1" ht="36" customHeight="1" x14ac:dyDescent="0.2">
      <c r="A109" s="20">
        <v>97</v>
      </c>
      <c r="B109" s="43" t="s">
        <v>34</v>
      </c>
      <c r="C109" s="53" t="s">
        <v>122</v>
      </c>
      <c r="D109" s="43" t="s">
        <v>170</v>
      </c>
      <c r="E109" s="43" t="s">
        <v>114</v>
      </c>
      <c r="F109" s="21">
        <v>110000</v>
      </c>
      <c r="G109" s="22">
        <v>0</v>
      </c>
      <c r="H109" s="21">
        <v>110000</v>
      </c>
      <c r="I109" s="21">
        <v>3157</v>
      </c>
      <c r="J109" s="21">
        <v>13941.81</v>
      </c>
      <c r="K109" s="21">
        <v>3344</v>
      </c>
      <c r="L109" s="21">
        <v>2088.2399999999998</v>
      </c>
      <c r="M109" s="21">
        <f t="shared" si="4"/>
        <v>22531.049999999996</v>
      </c>
      <c r="N109" s="23">
        <f t="shared" si="5"/>
        <v>87468.950000000012</v>
      </c>
    </row>
    <row r="110" spans="1:14" s="15" customFormat="1" ht="36" customHeight="1" x14ac:dyDescent="0.2">
      <c r="A110" s="20">
        <v>98</v>
      </c>
      <c r="B110" s="43" t="s">
        <v>40</v>
      </c>
      <c r="C110" s="53" t="s">
        <v>122</v>
      </c>
      <c r="D110" s="43" t="s">
        <v>41</v>
      </c>
      <c r="E110" s="43" t="s">
        <v>117</v>
      </c>
      <c r="F110" s="21">
        <v>40000</v>
      </c>
      <c r="G110" s="22">
        <v>0</v>
      </c>
      <c r="H110" s="21">
        <v>40000</v>
      </c>
      <c r="I110" s="21">
        <v>1148</v>
      </c>
      <c r="J110" s="22">
        <v>0</v>
      </c>
      <c r="K110" s="21">
        <v>1216</v>
      </c>
      <c r="L110" s="22">
        <v>25</v>
      </c>
      <c r="M110" s="21">
        <f t="shared" si="4"/>
        <v>2389</v>
      </c>
      <c r="N110" s="23">
        <f t="shared" si="5"/>
        <v>37611</v>
      </c>
    </row>
    <row r="111" spans="1:14" s="15" customFormat="1" ht="36" customHeight="1" x14ac:dyDescent="0.2">
      <c r="A111" s="20">
        <v>99</v>
      </c>
      <c r="B111" s="43" t="s">
        <v>45</v>
      </c>
      <c r="C111" s="53" t="s">
        <v>122</v>
      </c>
      <c r="D111" s="43" t="s">
        <v>169</v>
      </c>
      <c r="E111" s="43" t="s">
        <v>117</v>
      </c>
      <c r="F111" s="21">
        <v>40000</v>
      </c>
      <c r="G111" s="22">
        <v>0</v>
      </c>
      <c r="H111" s="21">
        <v>40000</v>
      </c>
      <c r="I111" s="21">
        <v>1148</v>
      </c>
      <c r="J111" s="22">
        <v>0</v>
      </c>
      <c r="K111" s="21">
        <v>1216</v>
      </c>
      <c r="L111" s="22">
        <v>25</v>
      </c>
      <c r="M111" s="21">
        <f t="shared" ref="M111:M118" si="6">I111+J111+K111+L111</f>
        <v>2389</v>
      </c>
      <c r="N111" s="23">
        <f t="shared" ref="N111:N118" si="7">H111-M111</f>
        <v>37611</v>
      </c>
    </row>
    <row r="112" spans="1:14" s="15" customFormat="1" ht="36" customHeight="1" x14ac:dyDescent="0.2">
      <c r="A112" s="20">
        <v>100</v>
      </c>
      <c r="B112" s="43" t="s">
        <v>55</v>
      </c>
      <c r="C112" s="53" t="s">
        <v>122</v>
      </c>
      <c r="D112" s="43" t="s">
        <v>20</v>
      </c>
      <c r="E112" s="43" t="s">
        <v>117</v>
      </c>
      <c r="F112" s="21">
        <v>45000</v>
      </c>
      <c r="G112" s="22">
        <v>0</v>
      </c>
      <c r="H112" s="21">
        <v>45000</v>
      </c>
      <c r="I112" s="21">
        <v>1291.5</v>
      </c>
      <c r="J112" s="21">
        <v>993.58</v>
      </c>
      <c r="K112" s="21">
        <v>1368</v>
      </c>
      <c r="L112" s="22">
        <v>1056.6199999999999</v>
      </c>
      <c r="M112" s="21">
        <f t="shared" si="6"/>
        <v>4709.7</v>
      </c>
      <c r="N112" s="23">
        <f t="shared" si="7"/>
        <v>40290.300000000003</v>
      </c>
    </row>
    <row r="113" spans="1:14" s="15" customFormat="1" ht="36" customHeight="1" x14ac:dyDescent="0.2">
      <c r="A113" s="20">
        <v>101</v>
      </c>
      <c r="B113" s="43" t="s">
        <v>26</v>
      </c>
      <c r="C113" s="53" t="s">
        <v>167</v>
      </c>
      <c r="D113" s="43" t="s">
        <v>27</v>
      </c>
      <c r="E113" s="43" t="s">
        <v>114</v>
      </c>
      <c r="F113" s="21">
        <v>45000</v>
      </c>
      <c r="G113" s="22">
        <v>0</v>
      </c>
      <c r="H113" s="21">
        <v>45000</v>
      </c>
      <c r="I113" s="21">
        <v>1291.5</v>
      </c>
      <c r="J113" s="21">
        <v>702.13</v>
      </c>
      <c r="K113" s="21">
        <v>1368</v>
      </c>
      <c r="L113" s="22">
        <v>25</v>
      </c>
      <c r="M113" s="21">
        <f t="shared" si="6"/>
        <v>3386.63</v>
      </c>
      <c r="N113" s="23">
        <f t="shared" si="7"/>
        <v>41613.370000000003</v>
      </c>
    </row>
    <row r="114" spans="1:14" s="15" customFormat="1" ht="36" customHeight="1" x14ac:dyDescent="0.2">
      <c r="A114" s="20">
        <v>102</v>
      </c>
      <c r="B114" s="43" t="s">
        <v>29</v>
      </c>
      <c r="C114" s="53" t="s">
        <v>167</v>
      </c>
      <c r="D114" s="43" t="s">
        <v>28</v>
      </c>
      <c r="E114" s="43" t="s">
        <v>119</v>
      </c>
      <c r="F114" s="21">
        <v>15000</v>
      </c>
      <c r="G114" s="22">
        <v>0</v>
      </c>
      <c r="H114" s="21">
        <v>15000</v>
      </c>
      <c r="I114" s="21">
        <v>430.5</v>
      </c>
      <c r="J114" s="22">
        <v>0</v>
      </c>
      <c r="K114" s="22">
        <v>456</v>
      </c>
      <c r="L114" s="22">
        <v>25</v>
      </c>
      <c r="M114" s="21">
        <f t="shared" si="6"/>
        <v>911.5</v>
      </c>
      <c r="N114" s="23">
        <f t="shared" si="7"/>
        <v>14088.5</v>
      </c>
    </row>
    <row r="115" spans="1:14" s="15" customFormat="1" ht="36" customHeight="1" x14ac:dyDescent="0.2">
      <c r="A115" s="20">
        <v>103</v>
      </c>
      <c r="B115" s="43" t="s">
        <v>30</v>
      </c>
      <c r="C115" s="53" t="s">
        <v>167</v>
      </c>
      <c r="D115" s="43" t="s">
        <v>168</v>
      </c>
      <c r="E115" s="43" t="s">
        <v>114</v>
      </c>
      <c r="F115" s="21">
        <v>150000</v>
      </c>
      <c r="G115" s="22">
        <v>0</v>
      </c>
      <c r="H115" s="21">
        <v>150000</v>
      </c>
      <c r="I115" s="21">
        <v>4305</v>
      </c>
      <c r="J115" s="21">
        <v>24107.84</v>
      </c>
      <c r="K115" s="21">
        <v>3595.1</v>
      </c>
      <c r="L115" s="22">
        <v>25</v>
      </c>
      <c r="M115" s="21">
        <f t="shared" si="6"/>
        <v>32032.94</v>
      </c>
      <c r="N115" s="23">
        <f t="shared" si="7"/>
        <v>117967.06</v>
      </c>
    </row>
    <row r="116" spans="1:14" s="15" customFormat="1" ht="36" customHeight="1" x14ac:dyDescent="0.2">
      <c r="A116" s="20">
        <v>104</v>
      </c>
      <c r="B116" s="43" t="s">
        <v>32</v>
      </c>
      <c r="C116" s="53" t="s">
        <v>167</v>
      </c>
      <c r="D116" s="43" t="s">
        <v>13</v>
      </c>
      <c r="E116" s="43" t="s">
        <v>119</v>
      </c>
      <c r="F116" s="21">
        <v>20000</v>
      </c>
      <c r="G116" s="22">
        <v>0</v>
      </c>
      <c r="H116" s="21">
        <v>20000</v>
      </c>
      <c r="I116" s="22">
        <v>574</v>
      </c>
      <c r="J116" s="22">
        <v>0</v>
      </c>
      <c r="K116" s="22">
        <v>608</v>
      </c>
      <c r="L116" s="22">
        <v>25</v>
      </c>
      <c r="M116" s="21">
        <f t="shared" si="6"/>
        <v>1207</v>
      </c>
      <c r="N116" s="23">
        <f t="shared" si="7"/>
        <v>18793</v>
      </c>
    </row>
    <row r="117" spans="1:14" s="15" customFormat="1" ht="36" customHeight="1" x14ac:dyDescent="0.2">
      <c r="A117" s="20">
        <v>105</v>
      </c>
      <c r="B117" s="43" t="s">
        <v>285</v>
      </c>
      <c r="C117" s="53" t="s">
        <v>167</v>
      </c>
      <c r="D117" s="43" t="s">
        <v>33</v>
      </c>
      <c r="E117" s="43" t="s">
        <v>117</v>
      </c>
      <c r="F117" s="21">
        <v>75000</v>
      </c>
      <c r="G117" s="22">
        <v>0</v>
      </c>
      <c r="H117" s="21">
        <v>75000</v>
      </c>
      <c r="I117" s="21">
        <v>2152.5</v>
      </c>
      <c r="J117" s="21">
        <v>6309.38</v>
      </c>
      <c r="K117" s="21">
        <v>2280</v>
      </c>
      <c r="L117" s="22">
        <v>25</v>
      </c>
      <c r="M117" s="21">
        <f t="shared" si="6"/>
        <v>10766.880000000001</v>
      </c>
      <c r="N117" s="23">
        <f t="shared" si="7"/>
        <v>64233.119999999995</v>
      </c>
    </row>
    <row r="118" spans="1:14" s="15" customFormat="1" ht="36" customHeight="1" thickBot="1" x14ac:dyDescent="0.25">
      <c r="A118" s="20">
        <v>106</v>
      </c>
      <c r="B118" s="44" t="s">
        <v>257</v>
      </c>
      <c r="C118" s="44" t="s">
        <v>208</v>
      </c>
      <c r="D118" s="44" t="s">
        <v>22</v>
      </c>
      <c r="E118" s="44" t="s">
        <v>258</v>
      </c>
      <c r="F118" s="27">
        <v>35000</v>
      </c>
      <c r="G118" s="28">
        <v>0</v>
      </c>
      <c r="H118" s="27">
        <v>35000</v>
      </c>
      <c r="I118" s="27">
        <v>1004.5</v>
      </c>
      <c r="J118" s="28">
        <v>0</v>
      </c>
      <c r="K118" s="27">
        <v>1064</v>
      </c>
      <c r="L118" s="28">
        <v>25</v>
      </c>
      <c r="M118" s="27">
        <f t="shared" si="6"/>
        <v>2093.5</v>
      </c>
      <c r="N118" s="29">
        <f t="shared" si="7"/>
        <v>32906.5</v>
      </c>
    </row>
    <row r="119" spans="1:14" s="14" customFormat="1" ht="36" customHeight="1" thickBot="1" x14ac:dyDescent="0.3">
      <c r="A119" s="30"/>
      <c r="B119" s="79" t="s">
        <v>164</v>
      </c>
      <c r="C119" s="80"/>
      <c r="D119" s="80"/>
      <c r="E119" s="80"/>
      <c r="F119" s="31">
        <f>SUM(F13:F118)</f>
        <v>5850000</v>
      </c>
      <c r="G119" s="32">
        <f t="shared" ref="G119:N119" si="8">SUM(G13:G118)</f>
        <v>0</v>
      </c>
      <c r="H119" s="31">
        <f t="shared" si="8"/>
        <v>5850000</v>
      </c>
      <c r="I119" s="31">
        <f t="shared" si="8"/>
        <v>167508.12</v>
      </c>
      <c r="J119" s="31">
        <f t="shared" si="8"/>
        <v>493136.10000000009</v>
      </c>
      <c r="K119" s="31">
        <f t="shared" si="8"/>
        <v>163677.20000000004</v>
      </c>
      <c r="L119" s="31">
        <f t="shared" si="8"/>
        <v>31556.71999999999</v>
      </c>
      <c r="M119" s="31">
        <f t="shared" si="8"/>
        <v>855878.13999999966</v>
      </c>
      <c r="N119" s="33">
        <f t="shared" si="8"/>
        <v>4994121.8599999975</v>
      </c>
    </row>
    <row r="120" spans="1:14" ht="21.75" customHeight="1" x14ac:dyDescent="0.2"/>
    <row r="121" spans="1:14" ht="21.75" customHeight="1" x14ac:dyDescent="0.2"/>
    <row r="122" spans="1:14" ht="21.75" customHeight="1" x14ac:dyDescent="0.2"/>
    <row r="123" spans="1:14" ht="21.75" customHeight="1" x14ac:dyDescent="0.2"/>
    <row r="124" spans="1:14" ht="21.75" customHeight="1" x14ac:dyDescent="0.2"/>
    <row r="125" spans="1:14" ht="21.75" customHeight="1" x14ac:dyDescent="0.2"/>
    <row r="126" spans="1:14" ht="21.75" customHeight="1" x14ac:dyDescent="0.2"/>
    <row r="127" spans="1:14" ht="21.75" customHeight="1" x14ac:dyDescent="0.2"/>
    <row r="128" spans="1:14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spans="1:5" ht="21.75" customHeight="1" x14ac:dyDescent="0.2"/>
    <row r="146" spans="1:5" ht="21.75" customHeight="1" x14ac:dyDescent="0.2"/>
    <row r="147" spans="1:5" ht="21.75" customHeight="1" x14ac:dyDescent="0.2"/>
    <row r="148" spans="1:5" ht="21.75" customHeight="1" x14ac:dyDescent="0.2"/>
    <row r="149" spans="1:5" ht="21.75" customHeight="1" x14ac:dyDescent="0.2"/>
    <row r="150" spans="1:5" ht="21.75" customHeight="1" x14ac:dyDescent="0.2"/>
    <row r="151" spans="1:5" ht="21.75" customHeight="1" x14ac:dyDescent="0.2"/>
    <row r="158" spans="1:5" s="2" customFormat="1" ht="36" customHeight="1" x14ac:dyDescent="0.2">
      <c r="A158" s="10"/>
      <c r="E158" s="10"/>
    </row>
    <row r="159" spans="1:5" s="2" customFormat="1" ht="36" customHeight="1" x14ac:dyDescent="0.2">
      <c r="A159" s="10"/>
      <c r="E159" s="10"/>
    </row>
    <row r="161" spans="1:1" ht="36" customHeight="1" x14ac:dyDescent="0.2"/>
    <row r="162" spans="1:1" ht="36" customHeight="1" x14ac:dyDescent="0.2"/>
    <row r="163" spans="1:1" ht="36" customHeight="1" x14ac:dyDescent="0.2"/>
    <row r="164" spans="1:1" ht="36" customHeight="1" x14ac:dyDescent="0.2"/>
    <row r="172" spans="1:1" s="7" customFormat="1" ht="36" customHeight="1" x14ac:dyDescent="0.2">
      <c r="A172" s="9"/>
    </row>
    <row r="173" spans="1:1" s="7" customFormat="1" ht="36" customHeight="1" x14ac:dyDescent="0.2">
      <c r="A173" s="9"/>
    </row>
    <row r="174" spans="1:1" s="7" customFormat="1" ht="36" customHeight="1" x14ac:dyDescent="0.2">
      <c r="A174" s="9"/>
    </row>
    <row r="175" spans="1:1" s="7" customFormat="1" ht="36" customHeight="1" x14ac:dyDescent="0.2">
      <c r="A175" s="9"/>
    </row>
    <row r="176" spans="1:1" s="7" customFormat="1" ht="36" customHeight="1" x14ac:dyDescent="0.2">
      <c r="A176" s="9"/>
    </row>
    <row r="177" spans="1:1" s="7" customFormat="1" ht="36" customHeight="1" x14ac:dyDescent="0.2">
      <c r="A177" s="9"/>
    </row>
    <row r="178" spans="1:1" s="7" customFormat="1" ht="36" customHeight="1" x14ac:dyDescent="0.2">
      <c r="A178" s="9"/>
    </row>
    <row r="179" spans="1:1" s="7" customFormat="1" ht="36" customHeight="1" x14ac:dyDescent="0.2">
      <c r="A179" s="9"/>
    </row>
    <row r="180" spans="1:1" s="7" customFormat="1" ht="36" customHeight="1" x14ac:dyDescent="0.2">
      <c r="A180" s="9"/>
    </row>
    <row r="181" spans="1:1" s="7" customFormat="1" ht="36" customHeight="1" x14ac:dyDescent="0.2">
      <c r="A181" s="9"/>
    </row>
    <row r="182" spans="1:1" s="7" customFormat="1" ht="36" customHeight="1" x14ac:dyDescent="0.2">
      <c r="A182" s="9"/>
    </row>
    <row r="183" spans="1:1" s="7" customFormat="1" ht="36" customHeight="1" x14ac:dyDescent="0.2">
      <c r="A183" s="9"/>
    </row>
    <row r="184" spans="1:1" s="7" customFormat="1" ht="36" customHeight="1" x14ac:dyDescent="0.2">
      <c r="A184" s="9"/>
    </row>
    <row r="185" spans="1:1" s="7" customFormat="1" ht="36" customHeight="1" x14ac:dyDescent="0.2">
      <c r="A185" s="9"/>
    </row>
  </sheetData>
  <autoFilter ref="A13:N119"/>
  <sortState ref="B13:N114">
    <sortCondition ref="C12"/>
  </sortState>
  <mergeCells count="5">
    <mergeCell ref="B6:N6"/>
    <mergeCell ref="B119:E119"/>
    <mergeCell ref="A9:N9"/>
    <mergeCell ref="A7:N7"/>
    <mergeCell ref="A4:N4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91" max="13" man="1"/>
    <brk id="111" max="13" man="1"/>
    <brk id="1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4"/>
  <sheetViews>
    <sheetView topLeftCell="C1" zoomScale="96" zoomScaleNormal="96" zoomScaleSheetLayoutView="48" workbookViewId="0">
      <selection activeCell="D10" sqref="D10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7" width="21.85546875" style="5" customWidth="1"/>
    <col min="8" max="16" width="13.28515625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83" t="s">
        <v>180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7" ht="26.2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ht="26.25" customHeight="1" x14ac:dyDescent="0.25">
      <c r="A6" s="78" t="s">
        <v>135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7" ht="26.25" customHeight="1" x14ac:dyDescent="0.25">
      <c r="A7" s="82" t="s">
        <v>256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7" ht="18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8" customHeight="1" x14ac:dyDescent="0.2">
      <c r="A9" s="81" t="s">
        <v>179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5" t="s">
        <v>254</v>
      </c>
      <c r="G11" s="35" t="s">
        <v>255</v>
      </c>
      <c r="H11" s="36" t="s">
        <v>253</v>
      </c>
      <c r="I11" s="36" t="s">
        <v>0</v>
      </c>
      <c r="J11" s="36" t="s">
        <v>1</v>
      </c>
      <c r="K11" s="36" t="s">
        <v>2</v>
      </c>
      <c r="L11" s="36" t="s">
        <v>3</v>
      </c>
      <c r="M11" s="36" t="s">
        <v>4</v>
      </c>
      <c r="N11" s="36" t="s">
        <v>5</v>
      </c>
      <c r="O11" s="36" t="s">
        <v>6</v>
      </c>
      <c r="P11" s="37" t="s">
        <v>163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52" t="s">
        <v>210</v>
      </c>
      <c r="C13" s="42" t="s">
        <v>116</v>
      </c>
      <c r="D13" s="42" t="s">
        <v>211</v>
      </c>
      <c r="E13" s="42" t="s">
        <v>187</v>
      </c>
      <c r="F13" s="70">
        <v>43313</v>
      </c>
      <c r="G13" s="70">
        <v>43497</v>
      </c>
      <c r="H13" s="68">
        <v>35000</v>
      </c>
      <c r="I13" s="69">
        <v>0</v>
      </c>
      <c r="J13" s="68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50" si="0">K13+L13+M13+N13</f>
        <v>2068.5</v>
      </c>
      <c r="P13" s="19">
        <f t="shared" ref="P13:P50" si="1">+J13-O13</f>
        <v>32931.5</v>
      </c>
    </row>
    <row r="14" spans="1:17" s="15" customFormat="1" ht="36" customHeight="1" x14ac:dyDescent="0.2">
      <c r="A14" s="20">
        <v>2</v>
      </c>
      <c r="B14" s="38" t="s">
        <v>197</v>
      </c>
      <c r="C14" s="43" t="s">
        <v>120</v>
      </c>
      <c r="D14" s="43" t="s">
        <v>198</v>
      </c>
      <c r="E14" s="43" t="s">
        <v>187</v>
      </c>
      <c r="F14" s="70">
        <v>43313</v>
      </c>
      <c r="G14" s="70">
        <v>43497</v>
      </c>
      <c r="H14" s="71">
        <v>45000</v>
      </c>
      <c r="I14" s="72">
        <v>0</v>
      </c>
      <c r="J14" s="71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38" t="s">
        <v>204</v>
      </c>
      <c r="C15" s="43" t="s">
        <v>120</v>
      </c>
      <c r="D15" s="43" t="s">
        <v>205</v>
      </c>
      <c r="E15" s="53" t="s">
        <v>187</v>
      </c>
      <c r="F15" s="70">
        <v>43298</v>
      </c>
      <c r="G15" s="70" t="s">
        <v>278</v>
      </c>
      <c r="H15" s="71">
        <f>45000</f>
        <v>45000</v>
      </c>
      <c r="I15" s="72">
        <v>0</v>
      </c>
      <c r="J15" s="71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38" t="s">
        <v>212</v>
      </c>
      <c r="C16" s="43" t="s">
        <v>120</v>
      </c>
      <c r="D16" s="43" t="s">
        <v>213</v>
      </c>
      <c r="E16" s="43" t="s">
        <v>187</v>
      </c>
      <c r="F16" s="70">
        <v>43298</v>
      </c>
      <c r="G16" s="70" t="s">
        <v>278</v>
      </c>
      <c r="H16" s="71">
        <f>35000</f>
        <v>35000</v>
      </c>
      <c r="I16" s="72">
        <v>0</v>
      </c>
      <c r="J16" s="71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20">
        <v>5</v>
      </c>
      <c r="B17" s="38" t="s">
        <v>188</v>
      </c>
      <c r="C17" s="43" t="s">
        <v>128</v>
      </c>
      <c r="D17" s="43" t="s">
        <v>189</v>
      </c>
      <c r="E17" s="43" t="s">
        <v>187</v>
      </c>
      <c r="F17" s="70">
        <v>43252</v>
      </c>
      <c r="G17" s="70">
        <v>43435</v>
      </c>
      <c r="H17" s="71">
        <v>60000</v>
      </c>
      <c r="I17" s="72">
        <v>0</v>
      </c>
      <c r="J17" s="71">
        <v>60000</v>
      </c>
      <c r="K17" s="21">
        <v>1722</v>
      </c>
      <c r="L17" s="21">
        <v>3486.68</v>
      </c>
      <c r="M17" s="21">
        <v>1824</v>
      </c>
      <c r="N17" s="21">
        <v>0</v>
      </c>
      <c r="O17" s="21">
        <f t="shared" si="0"/>
        <v>7032.68</v>
      </c>
      <c r="P17" s="23">
        <f t="shared" si="1"/>
        <v>52967.32</v>
      </c>
    </row>
    <row r="18" spans="1:16" s="15" customFormat="1" ht="36" customHeight="1" x14ac:dyDescent="0.2">
      <c r="A18" s="20">
        <v>6</v>
      </c>
      <c r="B18" s="38" t="s">
        <v>195</v>
      </c>
      <c r="C18" s="43" t="s">
        <v>122</v>
      </c>
      <c r="D18" s="43" t="s">
        <v>196</v>
      </c>
      <c r="E18" s="43" t="s">
        <v>187</v>
      </c>
      <c r="F18" s="70">
        <v>43313</v>
      </c>
      <c r="G18" s="70">
        <v>43497</v>
      </c>
      <c r="H18" s="71">
        <v>35000</v>
      </c>
      <c r="I18" s="72">
        <v>0</v>
      </c>
      <c r="J18" s="71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73" t="s">
        <v>199</v>
      </c>
      <c r="C19" s="43" t="s">
        <v>122</v>
      </c>
      <c r="D19" s="43" t="s">
        <v>196</v>
      </c>
      <c r="E19" s="43" t="s">
        <v>187</v>
      </c>
      <c r="F19" s="70">
        <v>43313</v>
      </c>
      <c r="G19" s="70">
        <v>43497</v>
      </c>
      <c r="H19" s="71">
        <v>35000</v>
      </c>
      <c r="I19" s="72">
        <v>0</v>
      </c>
      <c r="J19" s="71"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20">
        <v>8</v>
      </c>
      <c r="B20" s="38" t="s">
        <v>206</v>
      </c>
      <c r="C20" s="43" t="s">
        <v>122</v>
      </c>
      <c r="D20" s="43" t="s">
        <v>196</v>
      </c>
      <c r="E20" s="43" t="s">
        <v>187</v>
      </c>
      <c r="F20" s="70">
        <v>43298</v>
      </c>
      <c r="G20" s="70" t="s">
        <v>278</v>
      </c>
      <c r="H20" s="71">
        <f>35000</f>
        <v>35000</v>
      </c>
      <c r="I20" s="72">
        <v>0</v>
      </c>
      <c r="J20" s="71">
        <f>35000</f>
        <v>35000</v>
      </c>
      <c r="K20" s="21">
        <v>1004.5</v>
      </c>
      <c r="L20" s="21">
        <v>0</v>
      </c>
      <c r="M20" s="21">
        <v>1064</v>
      </c>
      <c r="N20" s="21">
        <v>0</v>
      </c>
      <c r="O20" s="21">
        <f t="shared" si="0"/>
        <v>2068.5</v>
      </c>
      <c r="P20" s="23">
        <f t="shared" si="1"/>
        <v>32931.5</v>
      </c>
    </row>
    <row r="21" spans="1:16" s="15" customFormat="1" ht="36" customHeight="1" x14ac:dyDescent="0.2">
      <c r="A21" s="20">
        <v>9</v>
      </c>
      <c r="B21" s="38" t="s">
        <v>219</v>
      </c>
      <c r="C21" s="53" t="s">
        <v>130</v>
      </c>
      <c r="D21" s="43" t="s">
        <v>184</v>
      </c>
      <c r="E21" s="43" t="s">
        <v>187</v>
      </c>
      <c r="F21" s="70">
        <v>43375</v>
      </c>
      <c r="G21" s="70">
        <v>43557</v>
      </c>
      <c r="H21" s="71">
        <v>70000</v>
      </c>
      <c r="I21" s="72">
        <v>0</v>
      </c>
      <c r="J21" s="71">
        <v>70000</v>
      </c>
      <c r="K21" s="21">
        <v>2009</v>
      </c>
      <c r="L21" s="21">
        <v>5368.48</v>
      </c>
      <c r="M21" s="21">
        <v>2128</v>
      </c>
      <c r="N21" s="21">
        <v>0</v>
      </c>
      <c r="O21" s="21">
        <f t="shared" si="0"/>
        <v>9505.48</v>
      </c>
      <c r="P21" s="23">
        <f t="shared" si="1"/>
        <v>60494.520000000004</v>
      </c>
    </row>
    <row r="22" spans="1:16" s="15" customFormat="1" ht="36" customHeight="1" x14ac:dyDescent="0.2">
      <c r="A22" s="20">
        <v>10</v>
      </c>
      <c r="B22" s="38" t="s">
        <v>222</v>
      </c>
      <c r="C22" s="53" t="s">
        <v>130</v>
      </c>
      <c r="D22" s="43" t="s">
        <v>223</v>
      </c>
      <c r="E22" s="43" t="s">
        <v>187</v>
      </c>
      <c r="F22" s="70">
        <v>43261</v>
      </c>
      <c r="G22" s="70">
        <v>43444</v>
      </c>
      <c r="H22" s="71">
        <v>45000</v>
      </c>
      <c r="I22" s="72">
        <v>0</v>
      </c>
      <c r="J22" s="71">
        <v>45000</v>
      </c>
      <c r="K22" s="21">
        <v>1291.5</v>
      </c>
      <c r="L22" s="21">
        <v>1148.33</v>
      </c>
      <c r="M22" s="21">
        <v>1368</v>
      </c>
      <c r="N22" s="21">
        <v>0</v>
      </c>
      <c r="O22" s="21">
        <f t="shared" si="0"/>
        <v>3807.83</v>
      </c>
      <c r="P22" s="23">
        <f t="shared" si="1"/>
        <v>41192.17</v>
      </c>
    </row>
    <row r="23" spans="1:16" s="15" customFormat="1" ht="36" customHeight="1" x14ac:dyDescent="0.2">
      <c r="A23" s="20">
        <v>11</v>
      </c>
      <c r="B23" s="38" t="s">
        <v>231</v>
      </c>
      <c r="C23" s="53" t="s">
        <v>130</v>
      </c>
      <c r="D23" s="43" t="s">
        <v>232</v>
      </c>
      <c r="E23" s="43" t="s">
        <v>187</v>
      </c>
      <c r="F23" s="70">
        <v>43261</v>
      </c>
      <c r="G23" s="70">
        <v>43444</v>
      </c>
      <c r="H23" s="71">
        <v>45000</v>
      </c>
      <c r="I23" s="72">
        <v>0</v>
      </c>
      <c r="J23" s="71">
        <v>45000</v>
      </c>
      <c r="K23" s="21">
        <v>1291.5</v>
      </c>
      <c r="L23" s="21">
        <v>993.58</v>
      </c>
      <c r="M23" s="21">
        <v>1368</v>
      </c>
      <c r="N23" s="21">
        <v>1031.6199999999999</v>
      </c>
      <c r="O23" s="21">
        <f t="shared" si="0"/>
        <v>4684.7</v>
      </c>
      <c r="P23" s="23">
        <f t="shared" si="1"/>
        <v>40315.300000000003</v>
      </c>
    </row>
    <row r="24" spans="1:16" s="15" customFormat="1" ht="36" customHeight="1" x14ac:dyDescent="0.2">
      <c r="A24" s="20">
        <v>12</v>
      </c>
      <c r="B24" s="38" t="s">
        <v>237</v>
      </c>
      <c r="C24" s="53" t="s">
        <v>130</v>
      </c>
      <c r="D24" s="43" t="s">
        <v>223</v>
      </c>
      <c r="E24" s="43" t="s">
        <v>187</v>
      </c>
      <c r="F24" s="70">
        <v>43261</v>
      </c>
      <c r="G24" s="70">
        <v>43444</v>
      </c>
      <c r="H24" s="71">
        <v>45000</v>
      </c>
      <c r="I24" s="72">
        <v>0</v>
      </c>
      <c r="J24" s="71">
        <v>45000</v>
      </c>
      <c r="K24" s="21">
        <v>1291.5</v>
      </c>
      <c r="L24" s="21">
        <v>1148.33</v>
      </c>
      <c r="M24" s="21">
        <v>1368</v>
      </c>
      <c r="N24" s="21">
        <v>0</v>
      </c>
      <c r="O24" s="21">
        <f t="shared" si="0"/>
        <v>3807.83</v>
      </c>
      <c r="P24" s="23">
        <f t="shared" si="1"/>
        <v>41192.17</v>
      </c>
    </row>
    <row r="25" spans="1:16" s="15" customFormat="1" ht="36" customHeight="1" x14ac:dyDescent="0.2">
      <c r="A25" s="20">
        <v>13</v>
      </c>
      <c r="B25" s="38" t="s">
        <v>239</v>
      </c>
      <c r="C25" s="53" t="s">
        <v>130</v>
      </c>
      <c r="D25" s="43" t="s">
        <v>223</v>
      </c>
      <c r="E25" s="43" t="s">
        <v>187</v>
      </c>
      <c r="F25" s="70">
        <v>43261</v>
      </c>
      <c r="G25" s="70">
        <v>43444</v>
      </c>
      <c r="H25" s="71">
        <v>45000</v>
      </c>
      <c r="I25" s="72">
        <v>0</v>
      </c>
      <c r="J25" s="71">
        <v>45000</v>
      </c>
      <c r="K25" s="21">
        <v>1291.5</v>
      </c>
      <c r="L25" s="21">
        <v>1148.33</v>
      </c>
      <c r="M25" s="21">
        <v>1368</v>
      </c>
      <c r="N25" s="21">
        <v>0</v>
      </c>
      <c r="O25" s="21">
        <f t="shared" si="0"/>
        <v>3807.83</v>
      </c>
      <c r="P25" s="23">
        <f t="shared" si="1"/>
        <v>41192.17</v>
      </c>
    </row>
    <row r="26" spans="1:16" s="15" customFormat="1" ht="36" customHeight="1" x14ac:dyDescent="0.2">
      <c r="A26" s="20">
        <v>14</v>
      </c>
      <c r="B26" s="73" t="s">
        <v>240</v>
      </c>
      <c r="C26" s="43" t="s">
        <v>130</v>
      </c>
      <c r="D26" s="43" t="s">
        <v>241</v>
      </c>
      <c r="E26" s="43" t="s">
        <v>187</v>
      </c>
      <c r="F26" s="70">
        <v>43261</v>
      </c>
      <c r="G26" s="70">
        <v>43444</v>
      </c>
      <c r="H26" s="71">
        <v>45000</v>
      </c>
      <c r="I26" s="72">
        <v>0</v>
      </c>
      <c r="J26" s="71">
        <v>45000</v>
      </c>
      <c r="K26" s="21">
        <v>1291.5</v>
      </c>
      <c r="L26" s="21">
        <v>1148.33</v>
      </c>
      <c r="M26" s="21">
        <v>1368</v>
      </c>
      <c r="N26" s="21">
        <v>0</v>
      </c>
      <c r="O26" s="21">
        <f t="shared" si="0"/>
        <v>3807.83</v>
      </c>
      <c r="P26" s="23">
        <f t="shared" si="1"/>
        <v>41192.17</v>
      </c>
    </row>
    <row r="27" spans="1:16" s="15" customFormat="1" ht="36" customHeight="1" x14ac:dyDescent="0.2">
      <c r="A27" s="20">
        <v>15</v>
      </c>
      <c r="B27" s="38" t="s">
        <v>247</v>
      </c>
      <c r="C27" s="43" t="s">
        <v>130</v>
      </c>
      <c r="D27" s="43" t="s">
        <v>248</v>
      </c>
      <c r="E27" s="43" t="s">
        <v>187</v>
      </c>
      <c r="F27" s="70">
        <v>43261</v>
      </c>
      <c r="G27" s="70">
        <v>42714</v>
      </c>
      <c r="H27" s="71">
        <v>70000</v>
      </c>
      <c r="I27" s="72">
        <v>0</v>
      </c>
      <c r="J27" s="71">
        <v>70000</v>
      </c>
      <c r="K27" s="21">
        <v>2009</v>
      </c>
      <c r="L27" s="21">
        <v>5368.48</v>
      </c>
      <c r="M27" s="21">
        <v>2128</v>
      </c>
      <c r="N27" s="21">
        <v>0</v>
      </c>
      <c r="O27" s="21">
        <f t="shared" si="0"/>
        <v>9505.48</v>
      </c>
      <c r="P27" s="23">
        <f t="shared" si="1"/>
        <v>60494.520000000004</v>
      </c>
    </row>
    <row r="28" spans="1:16" s="15" customFormat="1" ht="36" customHeight="1" x14ac:dyDescent="0.2">
      <c r="A28" s="20">
        <v>16</v>
      </c>
      <c r="B28" s="38" t="s">
        <v>250</v>
      </c>
      <c r="C28" s="43" t="s">
        <v>130</v>
      </c>
      <c r="D28" s="43" t="s">
        <v>223</v>
      </c>
      <c r="E28" s="43" t="s">
        <v>187</v>
      </c>
      <c r="F28" s="70">
        <v>43261</v>
      </c>
      <c r="G28" s="70">
        <v>43444</v>
      </c>
      <c r="H28" s="71">
        <v>45000</v>
      </c>
      <c r="I28" s="72">
        <v>0</v>
      </c>
      <c r="J28" s="71">
        <v>45000</v>
      </c>
      <c r="K28" s="21">
        <v>1291.5</v>
      </c>
      <c r="L28" s="21">
        <v>1148.33</v>
      </c>
      <c r="M28" s="21">
        <v>1368</v>
      </c>
      <c r="N28" s="21">
        <v>0</v>
      </c>
      <c r="O28" s="21">
        <f t="shared" si="0"/>
        <v>3807.83</v>
      </c>
      <c r="P28" s="23">
        <f t="shared" si="1"/>
        <v>41192.17</v>
      </c>
    </row>
    <row r="29" spans="1:16" s="15" customFormat="1" ht="36" customHeight="1" x14ac:dyDescent="0.2">
      <c r="A29" s="20">
        <v>17</v>
      </c>
      <c r="B29" s="38" t="s">
        <v>220</v>
      </c>
      <c r="C29" s="53" t="s">
        <v>123</v>
      </c>
      <c r="D29" s="43" t="s">
        <v>221</v>
      </c>
      <c r="E29" s="43" t="s">
        <v>187</v>
      </c>
      <c r="F29" s="70">
        <v>43252</v>
      </c>
      <c r="G29" s="70">
        <v>43435</v>
      </c>
      <c r="H29" s="71">
        <v>45000</v>
      </c>
      <c r="I29" s="72">
        <v>0</v>
      </c>
      <c r="J29" s="71">
        <v>45000</v>
      </c>
      <c r="K29" s="21">
        <v>1291.5</v>
      </c>
      <c r="L29" s="21">
        <v>1148.33</v>
      </c>
      <c r="M29" s="21">
        <v>1368</v>
      </c>
      <c r="N29" s="21">
        <v>0</v>
      </c>
      <c r="O29" s="21">
        <f t="shared" si="0"/>
        <v>3807.83</v>
      </c>
      <c r="P29" s="23">
        <f t="shared" si="1"/>
        <v>41192.17</v>
      </c>
    </row>
    <row r="30" spans="1:16" s="15" customFormat="1" ht="36" customHeight="1" x14ac:dyDescent="0.2">
      <c r="A30" s="20">
        <v>18</v>
      </c>
      <c r="B30" s="38" t="s">
        <v>228</v>
      </c>
      <c r="C30" s="43" t="s">
        <v>123</v>
      </c>
      <c r="D30" s="43" t="s">
        <v>229</v>
      </c>
      <c r="E30" s="43" t="s">
        <v>187</v>
      </c>
      <c r="F30" s="70">
        <v>43261</v>
      </c>
      <c r="G30" s="70">
        <v>43444</v>
      </c>
      <c r="H30" s="71">
        <v>45000</v>
      </c>
      <c r="I30" s="72">
        <v>0</v>
      </c>
      <c r="J30" s="71">
        <v>45000</v>
      </c>
      <c r="K30" s="21">
        <v>1291.5</v>
      </c>
      <c r="L30" s="21">
        <v>1148.33</v>
      </c>
      <c r="M30" s="21">
        <v>1368</v>
      </c>
      <c r="N30" s="21">
        <v>0</v>
      </c>
      <c r="O30" s="21">
        <f t="shared" si="0"/>
        <v>3807.83</v>
      </c>
      <c r="P30" s="23">
        <f t="shared" si="1"/>
        <v>41192.17</v>
      </c>
    </row>
    <row r="31" spans="1:16" s="15" customFormat="1" ht="36" customHeight="1" x14ac:dyDescent="0.2">
      <c r="A31" s="20">
        <v>19</v>
      </c>
      <c r="B31" s="38" t="s">
        <v>185</v>
      </c>
      <c r="C31" s="43" t="s">
        <v>126</v>
      </c>
      <c r="D31" s="43" t="s">
        <v>186</v>
      </c>
      <c r="E31" s="53" t="s">
        <v>187</v>
      </c>
      <c r="F31" s="70">
        <v>43344</v>
      </c>
      <c r="G31" s="70">
        <v>43525</v>
      </c>
      <c r="H31" s="71">
        <v>50000</v>
      </c>
      <c r="I31" s="72">
        <v>0</v>
      </c>
      <c r="J31" s="71">
        <v>50000</v>
      </c>
      <c r="K31" s="21">
        <v>1435</v>
      </c>
      <c r="L31" s="21">
        <v>1854</v>
      </c>
      <c r="M31" s="21">
        <v>1520</v>
      </c>
      <c r="N31" s="21">
        <v>0</v>
      </c>
      <c r="O31" s="21">
        <f t="shared" si="0"/>
        <v>4809</v>
      </c>
      <c r="P31" s="23">
        <f t="shared" si="1"/>
        <v>45191</v>
      </c>
    </row>
    <row r="32" spans="1:16" s="15" customFormat="1" ht="36" customHeight="1" x14ac:dyDescent="0.2">
      <c r="A32" s="20">
        <v>20</v>
      </c>
      <c r="B32" s="38" t="s">
        <v>193</v>
      </c>
      <c r="C32" s="43" t="s">
        <v>126</v>
      </c>
      <c r="D32" s="43" t="s">
        <v>194</v>
      </c>
      <c r="E32" s="43" t="s">
        <v>187</v>
      </c>
      <c r="F32" s="70">
        <v>43298</v>
      </c>
      <c r="G32" s="70">
        <v>43482</v>
      </c>
      <c r="H32" s="71">
        <f>45000</f>
        <v>45000</v>
      </c>
      <c r="I32" s="72">
        <v>0</v>
      </c>
      <c r="J32" s="71">
        <v>45000</v>
      </c>
      <c r="K32" s="21">
        <v>1291.5</v>
      </c>
      <c r="L32" s="21">
        <v>1148.33</v>
      </c>
      <c r="M32" s="21">
        <v>1368</v>
      </c>
      <c r="N32" s="21">
        <v>0</v>
      </c>
      <c r="O32" s="21">
        <f t="shared" si="0"/>
        <v>3807.83</v>
      </c>
      <c r="P32" s="23">
        <f t="shared" si="1"/>
        <v>41192.17</v>
      </c>
    </row>
    <row r="33" spans="1:16" s="15" customFormat="1" ht="36" customHeight="1" x14ac:dyDescent="0.2">
      <c r="A33" s="20">
        <v>21</v>
      </c>
      <c r="B33" s="38" t="s">
        <v>200</v>
      </c>
      <c r="C33" s="43" t="s">
        <v>126</v>
      </c>
      <c r="D33" s="43" t="s">
        <v>201</v>
      </c>
      <c r="E33" s="43" t="s">
        <v>187</v>
      </c>
      <c r="F33" s="70">
        <v>43298</v>
      </c>
      <c r="G33" s="70" t="s">
        <v>278</v>
      </c>
      <c r="H33" s="71">
        <f>45000</f>
        <v>45000</v>
      </c>
      <c r="I33" s="72">
        <v>0</v>
      </c>
      <c r="J33" s="71">
        <v>45000</v>
      </c>
      <c r="K33" s="21">
        <v>1291.5</v>
      </c>
      <c r="L33" s="21">
        <v>1148.33</v>
      </c>
      <c r="M33" s="21">
        <v>1368</v>
      </c>
      <c r="N33" s="21">
        <v>0</v>
      </c>
      <c r="O33" s="21">
        <f t="shared" si="0"/>
        <v>3807.83</v>
      </c>
      <c r="P33" s="23">
        <f t="shared" si="1"/>
        <v>41192.17</v>
      </c>
    </row>
    <row r="34" spans="1:16" s="15" customFormat="1" ht="31.5" customHeight="1" x14ac:dyDescent="0.2">
      <c r="A34" s="20">
        <v>22</v>
      </c>
      <c r="B34" s="38" t="s">
        <v>202</v>
      </c>
      <c r="C34" s="43" t="s">
        <v>126</v>
      </c>
      <c r="D34" s="43" t="s">
        <v>203</v>
      </c>
      <c r="E34" s="43" t="s">
        <v>187</v>
      </c>
      <c r="F34" s="70">
        <v>43298</v>
      </c>
      <c r="G34" s="70" t="s">
        <v>278</v>
      </c>
      <c r="H34" s="71">
        <f>60000</f>
        <v>60000</v>
      </c>
      <c r="I34" s="72">
        <v>0</v>
      </c>
      <c r="J34" s="71">
        <v>60000</v>
      </c>
      <c r="K34" s="21">
        <v>1722</v>
      </c>
      <c r="L34" s="21">
        <v>3486.68</v>
      </c>
      <c r="M34" s="21">
        <v>1824</v>
      </c>
      <c r="N34" s="21">
        <v>0</v>
      </c>
      <c r="O34" s="21">
        <f t="shared" si="0"/>
        <v>7032.68</v>
      </c>
      <c r="P34" s="23">
        <f t="shared" si="1"/>
        <v>52967.32</v>
      </c>
    </row>
    <row r="35" spans="1:16" s="15" customFormat="1" ht="31.5" customHeight="1" x14ac:dyDescent="0.2">
      <c r="A35" s="20">
        <v>23</v>
      </c>
      <c r="B35" s="38" t="s">
        <v>214</v>
      </c>
      <c r="C35" s="53" t="s">
        <v>125</v>
      </c>
      <c r="D35" s="43" t="s">
        <v>215</v>
      </c>
      <c r="E35" s="43" t="s">
        <v>187</v>
      </c>
      <c r="F35" s="70">
        <v>43298</v>
      </c>
      <c r="G35" s="70">
        <v>43482</v>
      </c>
      <c r="H35" s="71">
        <f>45000</f>
        <v>45000</v>
      </c>
      <c r="I35" s="72">
        <v>0</v>
      </c>
      <c r="J35" s="71">
        <v>45000</v>
      </c>
      <c r="K35" s="21">
        <v>1291.5</v>
      </c>
      <c r="L35" s="21">
        <v>1148.33</v>
      </c>
      <c r="M35" s="21">
        <v>1368</v>
      </c>
      <c r="N35" s="21">
        <v>0</v>
      </c>
      <c r="O35" s="21">
        <f t="shared" si="0"/>
        <v>3807.83</v>
      </c>
      <c r="P35" s="23">
        <f t="shared" si="1"/>
        <v>41192.17</v>
      </c>
    </row>
    <row r="36" spans="1:16" s="15" customFormat="1" ht="31.5" customHeight="1" x14ac:dyDescent="0.2">
      <c r="A36" s="20">
        <v>24</v>
      </c>
      <c r="B36" s="38" t="s">
        <v>224</v>
      </c>
      <c r="C36" s="53" t="s">
        <v>121</v>
      </c>
      <c r="D36" s="43" t="s">
        <v>225</v>
      </c>
      <c r="E36" s="43" t="s">
        <v>187</v>
      </c>
      <c r="F36" s="70">
        <v>43262</v>
      </c>
      <c r="G36" s="70">
        <v>43445</v>
      </c>
      <c r="H36" s="71">
        <v>110000</v>
      </c>
      <c r="I36" s="72">
        <v>0</v>
      </c>
      <c r="J36" s="71">
        <v>110000</v>
      </c>
      <c r="K36" s="21">
        <v>3157</v>
      </c>
      <c r="L36" s="21">
        <v>14457.62</v>
      </c>
      <c r="M36" s="21">
        <v>3344</v>
      </c>
      <c r="N36" s="21">
        <v>0</v>
      </c>
      <c r="O36" s="21">
        <f t="shared" si="0"/>
        <v>20958.620000000003</v>
      </c>
      <c r="P36" s="23">
        <f t="shared" si="1"/>
        <v>89041.38</v>
      </c>
    </row>
    <row r="37" spans="1:16" s="15" customFormat="1" ht="36" customHeight="1" x14ac:dyDescent="0.2">
      <c r="A37" s="20">
        <v>25</v>
      </c>
      <c r="B37" s="38" t="s">
        <v>226</v>
      </c>
      <c r="C37" s="53" t="s">
        <v>121</v>
      </c>
      <c r="D37" s="43" t="s">
        <v>227</v>
      </c>
      <c r="E37" s="43" t="s">
        <v>187</v>
      </c>
      <c r="F37" s="70">
        <v>43261</v>
      </c>
      <c r="G37" s="70">
        <v>43444</v>
      </c>
      <c r="H37" s="71">
        <v>45000</v>
      </c>
      <c r="I37" s="72">
        <v>0</v>
      </c>
      <c r="J37" s="71">
        <v>45000</v>
      </c>
      <c r="K37" s="21">
        <v>1291.5</v>
      </c>
      <c r="L37" s="21">
        <v>838.84</v>
      </c>
      <c r="M37" s="21">
        <v>1368</v>
      </c>
      <c r="N37" s="21">
        <v>2063.2399999999998</v>
      </c>
      <c r="O37" s="21">
        <f t="shared" si="0"/>
        <v>5561.58</v>
      </c>
      <c r="P37" s="23">
        <f t="shared" si="1"/>
        <v>39438.42</v>
      </c>
    </row>
    <row r="38" spans="1:16" s="15" customFormat="1" ht="36" customHeight="1" x14ac:dyDescent="0.2">
      <c r="A38" s="20">
        <v>26</v>
      </c>
      <c r="B38" s="38" t="s">
        <v>230</v>
      </c>
      <c r="C38" s="43" t="s">
        <v>121</v>
      </c>
      <c r="D38" s="43" t="s">
        <v>215</v>
      </c>
      <c r="E38" s="43" t="s">
        <v>187</v>
      </c>
      <c r="F38" s="70">
        <v>43262</v>
      </c>
      <c r="G38" s="70">
        <v>43445</v>
      </c>
      <c r="H38" s="71">
        <v>45000</v>
      </c>
      <c r="I38" s="72">
        <v>0</v>
      </c>
      <c r="J38" s="71">
        <v>45000</v>
      </c>
      <c r="K38" s="21">
        <v>1291.5</v>
      </c>
      <c r="L38" s="21">
        <v>1148.33</v>
      </c>
      <c r="M38" s="21">
        <v>1368</v>
      </c>
      <c r="N38" s="21">
        <v>0</v>
      </c>
      <c r="O38" s="21">
        <f t="shared" si="0"/>
        <v>3807.83</v>
      </c>
      <c r="P38" s="23">
        <f t="shared" si="1"/>
        <v>41192.17</v>
      </c>
    </row>
    <row r="39" spans="1:16" s="15" customFormat="1" ht="36" customHeight="1" x14ac:dyDescent="0.2">
      <c r="A39" s="20">
        <v>27</v>
      </c>
      <c r="B39" s="38" t="s">
        <v>233</v>
      </c>
      <c r="C39" s="53" t="s">
        <v>121</v>
      </c>
      <c r="D39" s="43" t="s">
        <v>234</v>
      </c>
      <c r="E39" s="43" t="s">
        <v>187</v>
      </c>
      <c r="F39" s="70">
        <v>43262</v>
      </c>
      <c r="G39" s="70">
        <v>43445</v>
      </c>
      <c r="H39" s="71">
        <v>45000</v>
      </c>
      <c r="I39" s="72">
        <v>0</v>
      </c>
      <c r="J39" s="71">
        <v>45000</v>
      </c>
      <c r="K39" s="21">
        <v>1291.5</v>
      </c>
      <c r="L39" s="21">
        <v>1148.33</v>
      </c>
      <c r="M39" s="21">
        <v>1368</v>
      </c>
      <c r="N39" s="21">
        <v>0</v>
      </c>
      <c r="O39" s="21">
        <f t="shared" si="0"/>
        <v>3807.83</v>
      </c>
      <c r="P39" s="23">
        <f t="shared" si="1"/>
        <v>41192.17</v>
      </c>
    </row>
    <row r="40" spans="1:16" s="15" customFormat="1" ht="31.5" customHeight="1" x14ac:dyDescent="0.2">
      <c r="A40" s="20">
        <v>28</v>
      </c>
      <c r="B40" s="38" t="s">
        <v>235</v>
      </c>
      <c r="C40" s="53" t="s">
        <v>121</v>
      </c>
      <c r="D40" s="43" t="s">
        <v>236</v>
      </c>
      <c r="E40" s="43" t="s">
        <v>187</v>
      </c>
      <c r="F40" s="70">
        <v>43261</v>
      </c>
      <c r="G40" s="70">
        <v>43444</v>
      </c>
      <c r="H40" s="71">
        <v>70000</v>
      </c>
      <c r="I40" s="72">
        <v>0</v>
      </c>
      <c r="J40" s="71">
        <v>70000</v>
      </c>
      <c r="K40" s="21">
        <v>2009</v>
      </c>
      <c r="L40" s="21">
        <v>5368.48</v>
      </c>
      <c r="M40" s="21">
        <v>2128</v>
      </c>
      <c r="N40" s="21">
        <v>0</v>
      </c>
      <c r="O40" s="21">
        <f t="shared" si="0"/>
        <v>9505.48</v>
      </c>
      <c r="P40" s="23">
        <f t="shared" si="1"/>
        <v>60494.520000000004</v>
      </c>
    </row>
    <row r="41" spans="1:16" s="15" customFormat="1" ht="36" customHeight="1" x14ac:dyDescent="0.2">
      <c r="A41" s="20">
        <v>29</v>
      </c>
      <c r="B41" s="38" t="s">
        <v>238</v>
      </c>
      <c r="C41" s="43" t="s">
        <v>121</v>
      </c>
      <c r="D41" s="43" t="s">
        <v>215</v>
      </c>
      <c r="E41" s="43" t="s">
        <v>187</v>
      </c>
      <c r="F41" s="70">
        <v>43261</v>
      </c>
      <c r="G41" s="70">
        <v>43444</v>
      </c>
      <c r="H41" s="71">
        <v>45000</v>
      </c>
      <c r="I41" s="72">
        <v>0</v>
      </c>
      <c r="J41" s="71">
        <v>45000</v>
      </c>
      <c r="K41" s="21">
        <v>1291.5</v>
      </c>
      <c r="L41" s="21">
        <v>1148.33</v>
      </c>
      <c r="M41" s="21">
        <v>1368</v>
      </c>
      <c r="N41" s="21">
        <v>0</v>
      </c>
      <c r="O41" s="21">
        <f t="shared" si="0"/>
        <v>3807.83</v>
      </c>
      <c r="P41" s="23">
        <f t="shared" si="1"/>
        <v>41192.17</v>
      </c>
    </row>
    <row r="42" spans="1:16" s="15" customFormat="1" ht="36" customHeight="1" x14ac:dyDescent="0.2">
      <c r="A42" s="20">
        <v>30</v>
      </c>
      <c r="B42" s="73" t="s">
        <v>242</v>
      </c>
      <c r="C42" s="43" t="s">
        <v>121</v>
      </c>
      <c r="D42" s="43" t="s">
        <v>243</v>
      </c>
      <c r="E42" s="43" t="s">
        <v>187</v>
      </c>
      <c r="F42" s="70">
        <v>43261</v>
      </c>
      <c r="G42" s="70">
        <v>43444</v>
      </c>
      <c r="H42" s="71">
        <v>45000</v>
      </c>
      <c r="I42" s="72">
        <v>0</v>
      </c>
      <c r="J42" s="71">
        <v>45000</v>
      </c>
      <c r="K42" s="21">
        <v>1291.5</v>
      </c>
      <c r="L42" s="21">
        <v>1148.33</v>
      </c>
      <c r="M42" s="21">
        <v>1368</v>
      </c>
      <c r="N42" s="21">
        <v>0</v>
      </c>
      <c r="O42" s="21">
        <f t="shared" si="0"/>
        <v>3807.83</v>
      </c>
      <c r="P42" s="23">
        <f t="shared" si="1"/>
        <v>41192.17</v>
      </c>
    </row>
    <row r="43" spans="1:16" s="15" customFormat="1" ht="36" customHeight="1" x14ac:dyDescent="0.2">
      <c r="A43" s="20">
        <v>31</v>
      </c>
      <c r="B43" s="38" t="s">
        <v>244</v>
      </c>
      <c r="C43" s="53" t="s">
        <v>121</v>
      </c>
      <c r="D43" s="43" t="s">
        <v>215</v>
      </c>
      <c r="E43" s="43" t="s">
        <v>187</v>
      </c>
      <c r="F43" s="70">
        <v>43261</v>
      </c>
      <c r="G43" s="70">
        <v>43444</v>
      </c>
      <c r="H43" s="71">
        <v>45000</v>
      </c>
      <c r="I43" s="72">
        <v>0</v>
      </c>
      <c r="J43" s="71">
        <v>45000</v>
      </c>
      <c r="K43" s="21">
        <v>1291.5</v>
      </c>
      <c r="L43" s="21">
        <v>1148.33</v>
      </c>
      <c r="M43" s="21">
        <v>1368</v>
      </c>
      <c r="N43" s="21">
        <v>0</v>
      </c>
      <c r="O43" s="21">
        <f t="shared" si="0"/>
        <v>3807.83</v>
      </c>
      <c r="P43" s="23">
        <f t="shared" si="1"/>
        <v>41192.17</v>
      </c>
    </row>
    <row r="44" spans="1:16" s="15" customFormat="1" ht="36" customHeight="1" x14ac:dyDescent="0.2">
      <c r="A44" s="20">
        <v>32</v>
      </c>
      <c r="B44" s="38" t="s">
        <v>245</v>
      </c>
      <c r="C44" s="43" t="s">
        <v>121</v>
      </c>
      <c r="D44" s="43" t="s">
        <v>246</v>
      </c>
      <c r="E44" s="43" t="s">
        <v>187</v>
      </c>
      <c r="F44" s="70">
        <v>43261</v>
      </c>
      <c r="G44" s="70">
        <v>43444</v>
      </c>
      <c r="H44" s="71">
        <v>100000</v>
      </c>
      <c r="I44" s="72">
        <v>0</v>
      </c>
      <c r="J44" s="71">
        <v>100000</v>
      </c>
      <c r="K44" s="21">
        <v>2870</v>
      </c>
      <c r="L44" s="21">
        <v>12105.37</v>
      </c>
      <c r="M44" s="21">
        <v>3040</v>
      </c>
      <c r="N44" s="21">
        <v>0</v>
      </c>
      <c r="O44" s="21">
        <f t="shared" si="0"/>
        <v>18015.370000000003</v>
      </c>
      <c r="P44" s="23">
        <f t="shared" si="1"/>
        <v>81984.63</v>
      </c>
    </row>
    <row r="45" spans="1:16" s="15" customFormat="1" ht="36" customHeight="1" x14ac:dyDescent="0.2">
      <c r="A45" s="20">
        <v>33</v>
      </c>
      <c r="B45" s="38" t="s">
        <v>249</v>
      </c>
      <c r="C45" s="43" t="s">
        <v>121</v>
      </c>
      <c r="D45" s="43" t="s">
        <v>215</v>
      </c>
      <c r="E45" s="43" t="s">
        <v>187</v>
      </c>
      <c r="F45" s="70">
        <v>43261</v>
      </c>
      <c r="G45" s="70">
        <v>43444</v>
      </c>
      <c r="H45" s="71">
        <v>45000</v>
      </c>
      <c r="I45" s="72">
        <v>0</v>
      </c>
      <c r="J45" s="71">
        <v>45000</v>
      </c>
      <c r="K45" s="21">
        <v>1291.5</v>
      </c>
      <c r="L45" s="21">
        <v>993.58</v>
      </c>
      <c r="M45" s="21">
        <v>1368</v>
      </c>
      <c r="N45" s="21">
        <v>1031.6199999999999</v>
      </c>
      <c r="O45" s="21">
        <f t="shared" si="0"/>
        <v>4684.7</v>
      </c>
      <c r="P45" s="23">
        <f t="shared" si="1"/>
        <v>40315.300000000003</v>
      </c>
    </row>
    <row r="46" spans="1:16" s="15" customFormat="1" ht="36" customHeight="1" x14ac:dyDescent="0.2">
      <c r="A46" s="20">
        <v>34</v>
      </c>
      <c r="B46" s="38" t="s">
        <v>216</v>
      </c>
      <c r="C46" s="53" t="s">
        <v>167</v>
      </c>
      <c r="D46" s="43" t="s">
        <v>175</v>
      </c>
      <c r="E46" s="43" t="s">
        <v>187</v>
      </c>
      <c r="F46" s="70">
        <v>43298</v>
      </c>
      <c r="G46" s="70" t="s">
        <v>278</v>
      </c>
      <c r="H46" s="71">
        <f>45000</f>
        <v>45000</v>
      </c>
      <c r="I46" s="72">
        <v>0</v>
      </c>
      <c r="J46" s="71">
        <v>45000</v>
      </c>
      <c r="K46" s="21">
        <v>1291.5</v>
      </c>
      <c r="L46" s="21">
        <v>1148.33</v>
      </c>
      <c r="M46" s="21">
        <v>1368</v>
      </c>
      <c r="N46" s="21">
        <v>0</v>
      </c>
      <c r="O46" s="21">
        <f t="shared" si="0"/>
        <v>3807.83</v>
      </c>
      <c r="P46" s="23">
        <f t="shared" si="1"/>
        <v>41192.17</v>
      </c>
    </row>
    <row r="47" spans="1:16" s="15" customFormat="1" ht="36" customHeight="1" x14ac:dyDescent="0.2">
      <c r="A47" s="20">
        <v>35</v>
      </c>
      <c r="B47" s="38" t="s">
        <v>217</v>
      </c>
      <c r="C47" s="53" t="s">
        <v>167</v>
      </c>
      <c r="D47" s="43" t="s">
        <v>218</v>
      </c>
      <c r="E47" s="43" t="s">
        <v>187</v>
      </c>
      <c r="F47" s="70">
        <v>43298</v>
      </c>
      <c r="G47" s="70">
        <v>43482</v>
      </c>
      <c r="H47" s="71">
        <f>35000</f>
        <v>35000</v>
      </c>
      <c r="I47" s="72">
        <v>0</v>
      </c>
      <c r="J47" s="71">
        <v>35000</v>
      </c>
      <c r="K47" s="21">
        <v>1004.5</v>
      </c>
      <c r="L47" s="21">
        <v>0</v>
      </c>
      <c r="M47" s="21">
        <v>1064</v>
      </c>
      <c r="N47" s="21">
        <v>0</v>
      </c>
      <c r="O47" s="21">
        <f t="shared" si="0"/>
        <v>2068.5</v>
      </c>
      <c r="P47" s="23">
        <f t="shared" si="1"/>
        <v>32931.5</v>
      </c>
    </row>
    <row r="48" spans="1:16" s="15" customFormat="1" ht="36" customHeight="1" x14ac:dyDescent="0.2">
      <c r="A48" s="20">
        <v>36</v>
      </c>
      <c r="B48" s="38" t="s">
        <v>190</v>
      </c>
      <c r="C48" s="43" t="s">
        <v>191</v>
      </c>
      <c r="D48" s="43" t="s">
        <v>192</v>
      </c>
      <c r="E48" s="43" t="s">
        <v>187</v>
      </c>
      <c r="F48" s="70">
        <v>43298</v>
      </c>
      <c r="G48" s="70">
        <v>43482</v>
      </c>
      <c r="H48" s="71">
        <f>70000</f>
        <v>70000</v>
      </c>
      <c r="I48" s="72">
        <v>0</v>
      </c>
      <c r="J48" s="71">
        <v>70000</v>
      </c>
      <c r="K48" s="21">
        <v>2009</v>
      </c>
      <c r="L48" s="21">
        <v>5368.48</v>
      </c>
      <c r="M48" s="21">
        <v>2128</v>
      </c>
      <c r="N48" s="21">
        <v>0</v>
      </c>
      <c r="O48" s="21">
        <f t="shared" si="0"/>
        <v>9505.48</v>
      </c>
      <c r="P48" s="23">
        <f t="shared" si="1"/>
        <v>60494.520000000004</v>
      </c>
    </row>
    <row r="49" spans="1:17" s="15" customFormat="1" ht="36" customHeight="1" x14ac:dyDescent="0.2">
      <c r="A49" s="20">
        <v>37</v>
      </c>
      <c r="B49" s="38" t="s">
        <v>251</v>
      </c>
      <c r="C49" s="43" t="s">
        <v>191</v>
      </c>
      <c r="D49" s="43" t="s">
        <v>252</v>
      </c>
      <c r="E49" s="43" t="s">
        <v>187</v>
      </c>
      <c r="F49" s="70">
        <v>43298</v>
      </c>
      <c r="G49" s="70" t="s">
        <v>278</v>
      </c>
      <c r="H49" s="71">
        <f>45000</f>
        <v>45000</v>
      </c>
      <c r="I49" s="72">
        <v>0</v>
      </c>
      <c r="J49" s="71">
        <v>45000</v>
      </c>
      <c r="K49" s="21">
        <v>1291.5</v>
      </c>
      <c r="L49" s="21">
        <v>1148.33</v>
      </c>
      <c r="M49" s="21">
        <v>1368</v>
      </c>
      <c r="N49" s="21">
        <v>0</v>
      </c>
      <c r="O49" s="21">
        <f t="shared" si="0"/>
        <v>3807.83</v>
      </c>
      <c r="P49" s="23">
        <f t="shared" si="1"/>
        <v>41192.17</v>
      </c>
    </row>
    <row r="50" spans="1:17" s="15" customFormat="1" ht="36" customHeight="1" thickBot="1" x14ac:dyDescent="0.25">
      <c r="A50" s="26">
        <v>38</v>
      </c>
      <c r="B50" s="39" t="s">
        <v>207</v>
      </c>
      <c r="C50" s="44" t="s">
        <v>208</v>
      </c>
      <c r="D50" s="44" t="s">
        <v>209</v>
      </c>
      <c r="E50" s="44" t="s">
        <v>187</v>
      </c>
      <c r="F50" s="74">
        <v>43298</v>
      </c>
      <c r="G50" s="74" t="s">
        <v>278</v>
      </c>
      <c r="H50" s="75">
        <f>70000</f>
        <v>70000</v>
      </c>
      <c r="I50" s="76">
        <v>0</v>
      </c>
      <c r="J50" s="75">
        <v>70000</v>
      </c>
      <c r="K50" s="27">
        <v>2009</v>
      </c>
      <c r="L50" s="27">
        <v>5368.48</v>
      </c>
      <c r="M50" s="27">
        <v>2128</v>
      </c>
      <c r="N50" s="27">
        <v>0</v>
      </c>
      <c r="O50" s="27">
        <f t="shared" si="0"/>
        <v>9505.48</v>
      </c>
      <c r="P50" s="29">
        <f t="shared" si="1"/>
        <v>60494.520000000004</v>
      </c>
    </row>
    <row r="51" spans="1:17" s="14" customFormat="1" ht="36" customHeight="1" thickBot="1" x14ac:dyDescent="0.3">
      <c r="A51" s="30"/>
      <c r="B51" s="84" t="s">
        <v>164</v>
      </c>
      <c r="C51" s="85"/>
      <c r="D51" s="85"/>
      <c r="E51" s="85"/>
      <c r="F51" s="85"/>
      <c r="G51" s="86"/>
      <c r="H51" s="54">
        <f t="shared" ref="H51:P51" si="2">SUM(H13:H50)</f>
        <v>1930000</v>
      </c>
      <c r="I51" s="55">
        <f t="shared" si="2"/>
        <v>0</v>
      </c>
      <c r="J51" s="54">
        <f t="shared" si="2"/>
        <v>1930000</v>
      </c>
      <c r="K51" s="54">
        <f t="shared" si="2"/>
        <v>55391</v>
      </c>
      <c r="L51" s="54">
        <f t="shared" si="2"/>
        <v>86877.02</v>
      </c>
      <c r="M51" s="54">
        <f t="shared" si="2"/>
        <v>58672</v>
      </c>
      <c r="N51" s="54">
        <f t="shared" si="2"/>
        <v>4126.4799999999996</v>
      </c>
      <c r="O51" s="54">
        <f t="shared" si="2"/>
        <v>205066.5</v>
      </c>
      <c r="P51" s="56">
        <f t="shared" si="2"/>
        <v>1724933.4999999998</v>
      </c>
    </row>
    <row r="52" spans="1:17" ht="21.75" customHeight="1" x14ac:dyDescent="0.2"/>
    <row r="53" spans="1:17" ht="21.75" customHeight="1" x14ac:dyDescent="0.2"/>
    <row r="54" spans="1:17" ht="21.75" customHeight="1" x14ac:dyDescent="0.2"/>
    <row r="55" spans="1:17" ht="21.75" customHeight="1" x14ac:dyDescent="0.2"/>
    <row r="56" spans="1:17" ht="21.75" customHeight="1" x14ac:dyDescent="0.2"/>
    <row r="57" spans="1:17" ht="21.75" customHeight="1" x14ac:dyDescent="0.2"/>
    <row r="58" spans="1:17" ht="21.75" customHeight="1" x14ac:dyDescent="0.2"/>
    <row r="59" spans="1:17" ht="21.75" customHeight="1" x14ac:dyDescent="0.2"/>
    <row r="60" spans="1:17" ht="21.75" customHeight="1" x14ac:dyDescent="0.2"/>
    <row r="61" spans="1:17" s="5" customFormat="1" ht="21.75" customHeight="1" x14ac:dyDescent="0.2">
      <c r="B61"/>
      <c r="C61"/>
      <c r="D61"/>
      <c r="H61"/>
      <c r="I61"/>
      <c r="J61"/>
      <c r="K61"/>
      <c r="L61"/>
      <c r="M61"/>
      <c r="N61"/>
      <c r="O61"/>
      <c r="P61"/>
      <c r="Q61"/>
    </row>
    <row r="62" spans="1:17" s="5" customFormat="1" ht="21.75" customHeight="1" x14ac:dyDescent="0.2">
      <c r="B62"/>
      <c r="C62"/>
      <c r="D62"/>
      <c r="H62"/>
      <c r="I62"/>
      <c r="J62"/>
      <c r="K62"/>
      <c r="L62"/>
      <c r="M62"/>
      <c r="N62"/>
      <c r="O62"/>
      <c r="P62"/>
      <c r="Q62"/>
    </row>
    <row r="63" spans="1:17" s="5" customFormat="1" ht="21.75" customHeight="1" x14ac:dyDescent="0.2">
      <c r="B63"/>
      <c r="C63"/>
      <c r="D63"/>
      <c r="H63"/>
      <c r="I63"/>
      <c r="J63"/>
      <c r="K63"/>
      <c r="L63"/>
      <c r="M63"/>
      <c r="N63"/>
      <c r="O63"/>
      <c r="P63"/>
      <c r="Q63"/>
    </row>
    <row r="64" spans="1:17" s="5" customFormat="1" ht="21.75" customHeight="1" x14ac:dyDescent="0.2">
      <c r="B64"/>
      <c r="C64"/>
      <c r="D64"/>
      <c r="H64"/>
      <c r="I64"/>
      <c r="J64"/>
      <c r="K64"/>
      <c r="L64"/>
      <c r="M64"/>
      <c r="N64"/>
      <c r="O64"/>
      <c r="P64"/>
      <c r="Q64"/>
    </row>
    <row r="65" spans="2:17" s="5" customFormat="1" ht="21.75" customHeight="1" x14ac:dyDescent="0.2">
      <c r="B65"/>
      <c r="C65"/>
      <c r="D65"/>
      <c r="H65"/>
      <c r="I65"/>
      <c r="J65"/>
      <c r="K65"/>
      <c r="L65"/>
      <c r="M65"/>
      <c r="N65"/>
      <c r="O65"/>
      <c r="P65"/>
      <c r="Q65"/>
    </row>
    <row r="66" spans="2:17" s="5" customFormat="1" ht="21.75" customHeight="1" x14ac:dyDescent="0.2">
      <c r="B66"/>
      <c r="C66"/>
      <c r="D66"/>
      <c r="H66"/>
      <c r="I66"/>
      <c r="J66"/>
      <c r="K66"/>
      <c r="L66"/>
      <c r="M66"/>
      <c r="N66"/>
      <c r="O66"/>
      <c r="P66"/>
      <c r="Q66"/>
    </row>
    <row r="67" spans="2:17" s="5" customFormat="1" ht="21.75" customHeight="1" x14ac:dyDescent="0.2">
      <c r="B67"/>
      <c r="C67"/>
      <c r="D67"/>
      <c r="H67"/>
      <c r="I67"/>
      <c r="J67"/>
      <c r="K67"/>
      <c r="L67"/>
      <c r="M67"/>
      <c r="N67"/>
      <c r="O67"/>
      <c r="P67"/>
      <c r="Q67"/>
    </row>
    <row r="68" spans="2:17" s="5" customFormat="1" ht="21.75" customHeight="1" x14ac:dyDescent="0.2">
      <c r="B68"/>
      <c r="C68"/>
      <c r="D68"/>
      <c r="H68"/>
      <c r="I68"/>
      <c r="J68"/>
      <c r="K68"/>
      <c r="L68"/>
      <c r="M68"/>
      <c r="N68"/>
      <c r="O68"/>
      <c r="P68"/>
      <c r="Q68"/>
    </row>
    <row r="69" spans="2:17" s="5" customFormat="1" ht="21.75" customHeight="1" x14ac:dyDescent="0.2">
      <c r="B69"/>
      <c r="C69"/>
      <c r="D69"/>
      <c r="H69"/>
      <c r="I69"/>
      <c r="J69"/>
      <c r="K69"/>
      <c r="L69"/>
      <c r="M69"/>
      <c r="N69"/>
      <c r="O69"/>
      <c r="P69"/>
      <c r="Q69"/>
    </row>
    <row r="70" spans="2:17" s="5" customFormat="1" ht="21.75" customHeight="1" x14ac:dyDescent="0.2">
      <c r="B70"/>
      <c r="C70"/>
      <c r="D70"/>
      <c r="H70"/>
      <c r="I70"/>
      <c r="J70"/>
      <c r="K70"/>
      <c r="L70"/>
      <c r="M70"/>
      <c r="N70"/>
      <c r="O70"/>
      <c r="P70"/>
      <c r="Q70"/>
    </row>
    <row r="71" spans="2:17" s="5" customFormat="1" ht="21.75" customHeight="1" x14ac:dyDescent="0.2">
      <c r="B71"/>
      <c r="C71"/>
      <c r="D71"/>
      <c r="H71"/>
      <c r="I71"/>
      <c r="J71"/>
      <c r="K71"/>
      <c r="L71"/>
      <c r="M71"/>
      <c r="N71"/>
      <c r="O71"/>
      <c r="P71"/>
      <c r="Q71"/>
    </row>
    <row r="72" spans="2:17" s="5" customFormat="1" ht="21.75" customHeight="1" x14ac:dyDescent="0.2">
      <c r="B72"/>
      <c r="C72"/>
      <c r="D72"/>
      <c r="H72"/>
      <c r="I72"/>
      <c r="J72"/>
      <c r="K72"/>
      <c r="L72"/>
      <c r="M72"/>
      <c r="N72"/>
      <c r="O72"/>
      <c r="P72"/>
      <c r="Q72"/>
    </row>
    <row r="73" spans="2:17" s="5" customFormat="1" ht="21.75" customHeight="1" x14ac:dyDescent="0.2">
      <c r="B73"/>
      <c r="C73"/>
      <c r="D73"/>
      <c r="H73"/>
      <c r="I73"/>
      <c r="J73"/>
      <c r="K73"/>
      <c r="L73"/>
      <c r="M73"/>
      <c r="N73"/>
      <c r="O73"/>
      <c r="P73"/>
      <c r="Q73"/>
    </row>
    <row r="74" spans="2:17" s="5" customFormat="1" ht="21.75" customHeight="1" x14ac:dyDescent="0.2">
      <c r="B74"/>
      <c r="C74"/>
      <c r="D74"/>
      <c r="H74"/>
      <c r="I74"/>
      <c r="J74"/>
      <c r="K74"/>
      <c r="L74"/>
      <c r="M74"/>
      <c r="N74"/>
      <c r="O74"/>
      <c r="P74"/>
      <c r="Q74"/>
    </row>
    <row r="75" spans="2:17" s="5" customFormat="1" ht="21.75" customHeight="1" x14ac:dyDescent="0.2">
      <c r="B75"/>
      <c r="C75"/>
      <c r="D75"/>
      <c r="H75"/>
      <c r="I75"/>
      <c r="J75"/>
      <c r="K75"/>
      <c r="L75"/>
      <c r="M75"/>
      <c r="N75"/>
      <c r="O75"/>
      <c r="P75"/>
      <c r="Q75"/>
    </row>
    <row r="76" spans="2:17" s="5" customFormat="1" ht="21.75" customHeight="1" x14ac:dyDescent="0.2">
      <c r="B76"/>
      <c r="C76"/>
      <c r="D76"/>
      <c r="H76"/>
      <c r="I76"/>
      <c r="J76"/>
      <c r="K76"/>
      <c r="L76"/>
      <c r="M76"/>
      <c r="N76"/>
      <c r="O76"/>
      <c r="P76"/>
      <c r="Q76"/>
    </row>
    <row r="77" spans="2:17" ht="21.75" customHeight="1" x14ac:dyDescent="0.2"/>
    <row r="78" spans="2:17" ht="21.75" customHeight="1" x14ac:dyDescent="0.2"/>
    <row r="79" spans="2:17" ht="21.75" customHeight="1" x14ac:dyDescent="0.2"/>
    <row r="80" spans="2:17" ht="21.75" customHeight="1" x14ac:dyDescent="0.2"/>
    <row r="87" spans="1:7" s="2" customFormat="1" ht="36" customHeight="1" x14ac:dyDescent="0.2">
      <c r="A87" s="10"/>
      <c r="E87" s="10"/>
      <c r="F87" s="10"/>
      <c r="G87" s="10"/>
    </row>
    <row r="88" spans="1:7" s="2" customFormat="1" ht="36" customHeight="1" x14ac:dyDescent="0.2">
      <c r="A88" s="10"/>
      <c r="E88" s="10"/>
      <c r="F88" s="10"/>
      <c r="G88" s="10"/>
    </row>
    <row r="90" spans="1:7" ht="36" customHeight="1" x14ac:dyDescent="0.2"/>
    <row r="91" spans="1:7" ht="36" customHeight="1" x14ac:dyDescent="0.2"/>
    <row r="92" spans="1:7" ht="36" customHeight="1" x14ac:dyDescent="0.2"/>
    <row r="93" spans="1:7" ht="36" customHeight="1" x14ac:dyDescent="0.2"/>
    <row r="101" spans="1:1" s="7" customFormat="1" ht="36" customHeight="1" x14ac:dyDescent="0.2">
      <c r="A101" s="9"/>
    </row>
    <row r="102" spans="1:1" s="7" customFormat="1" ht="36" customHeight="1" x14ac:dyDescent="0.2">
      <c r="A102" s="9"/>
    </row>
    <row r="103" spans="1:1" s="7" customFormat="1" ht="36" customHeight="1" x14ac:dyDescent="0.2">
      <c r="A103" s="9"/>
    </row>
    <row r="104" spans="1:1" s="7" customFormat="1" ht="36" customHeight="1" x14ac:dyDescent="0.2">
      <c r="A104" s="9"/>
    </row>
    <row r="105" spans="1:1" s="7" customFormat="1" ht="36" customHeight="1" x14ac:dyDescent="0.2">
      <c r="A105" s="9"/>
    </row>
    <row r="106" spans="1:1" s="7" customFormat="1" ht="36" customHeight="1" x14ac:dyDescent="0.2">
      <c r="A106" s="9"/>
    </row>
    <row r="107" spans="1:1" s="7" customFormat="1" ht="36" customHeight="1" x14ac:dyDescent="0.2">
      <c r="A107" s="9"/>
    </row>
    <row r="108" spans="1:1" s="7" customFormat="1" ht="36" customHeight="1" x14ac:dyDescent="0.2">
      <c r="A108" s="9"/>
    </row>
    <row r="109" spans="1:1" s="7" customFormat="1" ht="36" customHeight="1" x14ac:dyDescent="0.2">
      <c r="A109" s="9"/>
    </row>
    <row r="110" spans="1:1" s="7" customFormat="1" ht="36" customHeight="1" x14ac:dyDescent="0.2">
      <c r="A110" s="9"/>
    </row>
    <row r="111" spans="1:1" s="7" customFormat="1" ht="36" customHeight="1" x14ac:dyDescent="0.2">
      <c r="A111" s="9"/>
    </row>
    <row r="112" spans="1:1" s="7" customFormat="1" ht="36" customHeight="1" x14ac:dyDescent="0.2">
      <c r="A112" s="9"/>
    </row>
    <row r="113" spans="1:1" s="7" customFormat="1" ht="36" customHeight="1" x14ac:dyDescent="0.2">
      <c r="A113" s="9"/>
    </row>
    <row r="114" spans="1:1" s="7" customFormat="1" ht="36" customHeight="1" x14ac:dyDescent="0.2">
      <c r="A114" s="9"/>
    </row>
  </sheetData>
  <sortState ref="B14:P50">
    <sortCondition ref="C13"/>
  </sortState>
  <mergeCells count="5">
    <mergeCell ref="A4:P4"/>
    <mergeCell ref="A7:P7"/>
    <mergeCell ref="A9:P9"/>
    <mergeCell ref="B51:G51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59" fitToHeight="0" orientation="landscape" r:id="rId1"/>
  <ignoredErrors>
    <ignoredError sqref="H49 H3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zoomScaleNormal="100" zoomScaleSheetLayoutView="48" workbookViewId="0">
      <selection activeCell="D30" sqref="D30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83" t="s">
        <v>180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5" ht="26.25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26.25" customHeight="1" x14ac:dyDescent="0.25">
      <c r="A6" s="78" t="s">
        <v>135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5" ht="26.25" customHeight="1" x14ac:dyDescent="0.25">
      <c r="A7" s="82" t="s">
        <v>275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5" ht="18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81" t="s">
        <v>276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pans="1:15" ht="18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6" t="s">
        <v>253</v>
      </c>
      <c r="G11" s="36" t="s">
        <v>0</v>
      </c>
      <c r="H11" s="36" t="s">
        <v>1</v>
      </c>
      <c r="I11" s="36" t="s">
        <v>2</v>
      </c>
      <c r="J11" s="36" t="s">
        <v>3</v>
      </c>
      <c r="K11" s="36" t="s">
        <v>4</v>
      </c>
      <c r="L11" s="36" t="s">
        <v>5</v>
      </c>
      <c r="M11" s="36" t="s">
        <v>6</v>
      </c>
      <c r="N11" s="37" t="s">
        <v>163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58">
        <v>1</v>
      </c>
      <c r="B13" s="40" t="s">
        <v>261</v>
      </c>
      <c r="C13" s="64" t="s">
        <v>262</v>
      </c>
      <c r="D13" s="64" t="s">
        <v>263</v>
      </c>
      <c r="E13" s="64" t="s">
        <v>277</v>
      </c>
      <c r="F13" s="45">
        <v>8500</v>
      </c>
      <c r="G13" s="59">
        <v>0</v>
      </c>
      <c r="H13" s="45">
        <v>8500</v>
      </c>
      <c r="I13" s="45">
        <v>0</v>
      </c>
      <c r="J13" s="59">
        <v>0</v>
      </c>
      <c r="K13" s="45">
        <v>0</v>
      </c>
      <c r="L13" s="59">
        <v>0</v>
      </c>
      <c r="M13" s="45">
        <v>0</v>
      </c>
      <c r="N13" s="46">
        <v>8500</v>
      </c>
    </row>
    <row r="14" spans="1:15" s="15" customFormat="1" ht="36" customHeight="1" x14ac:dyDescent="0.2">
      <c r="A14" s="60">
        <v>2</v>
      </c>
      <c r="B14" s="51" t="s">
        <v>264</v>
      </c>
      <c r="C14" s="65" t="s">
        <v>262</v>
      </c>
      <c r="D14" s="65" t="s">
        <v>263</v>
      </c>
      <c r="E14" s="65" t="s">
        <v>277</v>
      </c>
      <c r="F14" s="47">
        <v>18000</v>
      </c>
      <c r="G14" s="61">
        <v>0</v>
      </c>
      <c r="H14" s="47">
        <v>18000</v>
      </c>
      <c r="I14" s="47">
        <v>0</v>
      </c>
      <c r="J14" s="61">
        <v>0</v>
      </c>
      <c r="K14" s="47">
        <v>0</v>
      </c>
      <c r="L14" s="61">
        <v>0</v>
      </c>
      <c r="M14" s="47">
        <v>0</v>
      </c>
      <c r="N14" s="48">
        <v>18000</v>
      </c>
    </row>
    <row r="15" spans="1:15" s="15" customFormat="1" ht="36" customHeight="1" x14ac:dyDescent="0.2">
      <c r="A15" s="60">
        <v>3</v>
      </c>
      <c r="B15" s="51" t="s">
        <v>265</v>
      </c>
      <c r="C15" s="65" t="s">
        <v>262</v>
      </c>
      <c r="D15" s="65" t="s">
        <v>263</v>
      </c>
      <c r="E15" s="65" t="s">
        <v>277</v>
      </c>
      <c r="F15" s="47">
        <v>8500</v>
      </c>
      <c r="G15" s="61">
        <v>0</v>
      </c>
      <c r="H15" s="47">
        <v>8500</v>
      </c>
      <c r="I15" s="47">
        <v>0</v>
      </c>
      <c r="J15" s="61">
        <v>0</v>
      </c>
      <c r="K15" s="47">
        <v>0</v>
      </c>
      <c r="L15" s="61">
        <v>0</v>
      </c>
      <c r="M15" s="47">
        <v>0</v>
      </c>
      <c r="N15" s="48">
        <v>8500</v>
      </c>
    </row>
    <row r="16" spans="1:15" s="15" customFormat="1" ht="30" customHeight="1" x14ac:dyDescent="0.2">
      <c r="A16" s="60">
        <v>4</v>
      </c>
      <c r="B16" s="51" t="s">
        <v>266</v>
      </c>
      <c r="C16" s="65" t="s">
        <v>262</v>
      </c>
      <c r="D16" s="65" t="s">
        <v>263</v>
      </c>
      <c r="E16" s="65" t="s">
        <v>277</v>
      </c>
      <c r="F16" s="47">
        <v>8500</v>
      </c>
      <c r="G16" s="61">
        <v>0</v>
      </c>
      <c r="H16" s="47">
        <v>8500</v>
      </c>
      <c r="I16" s="47">
        <v>0</v>
      </c>
      <c r="J16" s="61">
        <v>0</v>
      </c>
      <c r="K16" s="47">
        <v>0</v>
      </c>
      <c r="L16" s="61">
        <v>0</v>
      </c>
      <c r="M16" s="47">
        <v>0</v>
      </c>
      <c r="N16" s="48">
        <v>8500</v>
      </c>
    </row>
    <row r="17" spans="1:14" s="15" customFormat="1" ht="36" customHeight="1" x14ac:dyDescent="0.2">
      <c r="A17" s="60">
        <v>5</v>
      </c>
      <c r="B17" s="51" t="s">
        <v>267</v>
      </c>
      <c r="C17" s="65" t="s">
        <v>262</v>
      </c>
      <c r="D17" s="65" t="s">
        <v>263</v>
      </c>
      <c r="E17" s="65" t="s">
        <v>277</v>
      </c>
      <c r="F17" s="47">
        <v>8500</v>
      </c>
      <c r="G17" s="61">
        <v>0</v>
      </c>
      <c r="H17" s="47">
        <v>8500</v>
      </c>
      <c r="I17" s="47">
        <v>0</v>
      </c>
      <c r="J17" s="61">
        <v>0</v>
      </c>
      <c r="K17" s="47">
        <v>0</v>
      </c>
      <c r="L17" s="61">
        <v>0</v>
      </c>
      <c r="M17" s="47">
        <v>0</v>
      </c>
      <c r="N17" s="48">
        <v>8500</v>
      </c>
    </row>
    <row r="18" spans="1:14" s="15" customFormat="1" ht="30" customHeight="1" x14ac:dyDescent="0.2">
      <c r="A18" s="60">
        <v>6</v>
      </c>
      <c r="B18" s="51" t="s">
        <v>268</v>
      </c>
      <c r="C18" s="65" t="s">
        <v>262</v>
      </c>
      <c r="D18" s="65" t="s">
        <v>263</v>
      </c>
      <c r="E18" s="65" t="s">
        <v>277</v>
      </c>
      <c r="F18" s="47">
        <v>8500</v>
      </c>
      <c r="G18" s="61">
        <v>0</v>
      </c>
      <c r="H18" s="47">
        <v>8500</v>
      </c>
      <c r="I18" s="47">
        <v>0</v>
      </c>
      <c r="J18" s="61">
        <v>0</v>
      </c>
      <c r="K18" s="47">
        <v>0</v>
      </c>
      <c r="L18" s="61">
        <v>0</v>
      </c>
      <c r="M18" s="47">
        <v>0</v>
      </c>
      <c r="N18" s="48">
        <v>8500</v>
      </c>
    </row>
    <row r="19" spans="1:14" s="15" customFormat="1" ht="30" customHeight="1" x14ac:dyDescent="0.2">
      <c r="A19" s="60">
        <v>7</v>
      </c>
      <c r="B19" s="51" t="s">
        <v>269</v>
      </c>
      <c r="C19" s="65" t="s">
        <v>262</v>
      </c>
      <c r="D19" s="65" t="s">
        <v>263</v>
      </c>
      <c r="E19" s="65" t="s">
        <v>277</v>
      </c>
      <c r="F19" s="47">
        <v>8500</v>
      </c>
      <c r="G19" s="61">
        <v>0</v>
      </c>
      <c r="H19" s="47">
        <v>8500</v>
      </c>
      <c r="I19" s="47">
        <v>0</v>
      </c>
      <c r="J19" s="61">
        <v>0</v>
      </c>
      <c r="K19" s="47">
        <v>0</v>
      </c>
      <c r="L19" s="61">
        <v>0</v>
      </c>
      <c r="M19" s="47">
        <v>0</v>
      </c>
      <c r="N19" s="48">
        <v>8500</v>
      </c>
    </row>
    <row r="20" spans="1:14" s="15" customFormat="1" ht="36" customHeight="1" x14ac:dyDescent="0.2">
      <c r="A20" s="60">
        <v>8</v>
      </c>
      <c r="B20" s="51" t="s">
        <v>270</v>
      </c>
      <c r="C20" s="65" t="s">
        <v>262</v>
      </c>
      <c r="D20" s="65" t="s">
        <v>263</v>
      </c>
      <c r="E20" s="65" t="s">
        <v>277</v>
      </c>
      <c r="F20" s="47">
        <v>8500</v>
      </c>
      <c r="G20" s="61">
        <v>0</v>
      </c>
      <c r="H20" s="47">
        <v>8500</v>
      </c>
      <c r="I20" s="47">
        <v>0</v>
      </c>
      <c r="J20" s="61">
        <v>0</v>
      </c>
      <c r="K20" s="47">
        <v>0</v>
      </c>
      <c r="L20" s="61">
        <v>0</v>
      </c>
      <c r="M20" s="47">
        <v>0</v>
      </c>
      <c r="N20" s="48">
        <v>8500</v>
      </c>
    </row>
    <row r="21" spans="1:14" s="15" customFormat="1" ht="36" customHeight="1" x14ac:dyDescent="0.2">
      <c r="A21" s="60">
        <v>9</v>
      </c>
      <c r="B21" s="51" t="s">
        <v>271</v>
      </c>
      <c r="C21" s="65" t="s">
        <v>262</v>
      </c>
      <c r="D21" s="65" t="s">
        <v>263</v>
      </c>
      <c r="E21" s="65" t="s">
        <v>277</v>
      </c>
      <c r="F21" s="47">
        <v>8500</v>
      </c>
      <c r="G21" s="61">
        <v>0</v>
      </c>
      <c r="H21" s="47">
        <v>8500</v>
      </c>
      <c r="I21" s="47">
        <v>0</v>
      </c>
      <c r="J21" s="61">
        <v>0</v>
      </c>
      <c r="K21" s="47">
        <v>0</v>
      </c>
      <c r="L21" s="61">
        <v>0</v>
      </c>
      <c r="M21" s="47">
        <v>0</v>
      </c>
      <c r="N21" s="48">
        <v>8500</v>
      </c>
    </row>
    <row r="22" spans="1:14" s="15" customFormat="1" ht="36" customHeight="1" x14ac:dyDescent="0.2">
      <c r="A22" s="60">
        <v>10</v>
      </c>
      <c r="B22" s="51" t="s">
        <v>272</v>
      </c>
      <c r="C22" s="65" t="s">
        <v>262</v>
      </c>
      <c r="D22" s="65" t="s">
        <v>263</v>
      </c>
      <c r="E22" s="65" t="s">
        <v>277</v>
      </c>
      <c r="F22" s="47">
        <v>8500</v>
      </c>
      <c r="G22" s="61">
        <v>0</v>
      </c>
      <c r="H22" s="47">
        <v>8500</v>
      </c>
      <c r="I22" s="47">
        <v>0</v>
      </c>
      <c r="J22" s="61">
        <v>0</v>
      </c>
      <c r="K22" s="47">
        <v>0</v>
      </c>
      <c r="L22" s="61">
        <v>0</v>
      </c>
      <c r="M22" s="47">
        <v>0</v>
      </c>
      <c r="N22" s="48">
        <v>8500</v>
      </c>
    </row>
    <row r="23" spans="1:14" s="15" customFormat="1" ht="36" customHeight="1" x14ac:dyDescent="0.2">
      <c r="A23" s="60">
        <v>11</v>
      </c>
      <c r="B23" s="51" t="s">
        <v>273</v>
      </c>
      <c r="C23" s="65" t="s">
        <v>262</v>
      </c>
      <c r="D23" s="65" t="s">
        <v>263</v>
      </c>
      <c r="E23" s="65" t="s">
        <v>277</v>
      </c>
      <c r="F23" s="47">
        <v>8500</v>
      </c>
      <c r="G23" s="61">
        <v>0</v>
      </c>
      <c r="H23" s="47">
        <v>8500</v>
      </c>
      <c r="I23" s="47">
        <v>0</v>
      </c>
      <c r="J23" s="61">
        <v>0</v>
      </c>
      <c r="K23" s="47">
        <v>0</v>
      </c>
      <c r="L23" s="61">
        <v>0</v>
      </c>
      <c r="M23" s="47">
        <v>0</v>
      </c>
      <c r="N23" s="48">
        <v>8500</v>
      </c>
    </row>
    <row r="24" spans="1:14" s="15" customFormat="1" ht="36" customHeight="1" thickBot="1" x14ac:dyDescent="0.25">
      <c r="A24" s="62">
        <v>12</v>
      </c>
      <c r="B24" s="66" t="s">
        <v>274</v>
      </c>
      <c r="C24" s="67" t="s">
        <v>262</v>
      </c>
      <c r="D24" s="67" t="s">
        <v>263</v>
      </c>
      <c r="E24" s="67" t="s">
        <v>277</v>
      </c>
      <c r="F24" s="49">
        <v>8500</v>
      </c>
      <c r="G24" s="63">
        <v>0</v>
      </c>
      <c r="H24" s="49">
        <v>8500</v>
      </c>
      <c r="I24" s="49">
        <v>0</v>
      </c>
      <c r="J24" s="63">
        <v>0</v>
      </c>
      <c r="K24" s="49">
        <v>0</v>
      </c>
      <c r="L24" s="63">
        <v>0</v>
      </c>
      <c r="M24" s="49">
        <v>0</v>
      </c>
      <c r="N24" s="50">
        <v>8500</v>
      </c>
    </row>
    <row r="25" spans="1:14" s="14" customFormat="1" ht="36" customHeight="1" thickBot="1" x14ac:dyDescent="0.3">
      <c r="A25" s="30"/>
      <c r="B25" s="79" t="s">
        <v>164</v>
      </c>
      <c r="C25" s="80"/>
      <c r="D25" s="80"/>
      <c r="E25" s="80"/>
      <c r="F25" s="54">
        <f t="shared" ref="F25:N25" si="0">SUM(F13:F24)</f>
        <v>111500</v>
      </c>
      <c r="G25" s="55">
        <f t="shared" si="0"/>
        <v>0</v>
      </c>
      <c r="H25" s="54">
        <f t="shared" si="0"/>
        <v>111500</v>
      </c>
      <c r="I25" s="54">
        <f t="shared" si="0"/>
        <v>0</v>
      </c>
      <c r="J25" s="54">
        <f t="shared" si="0"/>
        <v>0</v>
      </c>
      <c r="K25" s="54">
        <f t="shared" si="0"/>
        <v>0</v>
      </c>
      <c r="L25" s="54">
        <f t="shared" si="0"/>
        <v>0</v>
      </c>
      <c r="M25" s="54">
        <f t="shared" si="0"/>
        <v>0</v>
      </c>
      <c r="N25" s="56">
        <f t="shared" si="0"/>
        <v>111500</v>
      </c>
    </row>
    <row r="26" spans="1:14" ht="21.75" customHeight="1" x14ac:dyDescent="0.2"/>
    <row r="27" spans="1:14" ht="21.75" customHeight="1" x14ac:dyDescent="0.2"/>
    <row r="28" spans="1:14" ht="21.75" customHeight="1" x14ac:dyDescent="0.2"/>
    <row r="29" spans="1:14" ht="21.75" customHeight="1" x14ac:dyDescent="0.2"/>
    <row r="30" spans="1:14" ht="21.75" customHeight="1" x14ac:dyDescent="0.2"/>
    <row r="31" spans="1:14" ht="21.75" customHeight="1" x14ac:dyDescent="0.2"/>
    <row r="32" spans="1:14" ht="21.75" customHeight="1" x14ac:dyDescent="0.2"/>
    <row r="33" spans="2:15" ht="21.75" customHeight="1" x14ac:dyDescent="0.2"/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2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2:15" s="5" customFormat="1" ht="21.75" customHeight="1" x14ac:dyDescent="0.2">
      <c r="B46"/>
      <c r="C46"/>
      <c r="D46"/>
      <c r="F46"/>
      <c r="G46"/>
      <c r="H46"/>
      <c r="I46"/>
      <c r="J46"/>
      <c r="K46"/>
      <c r="L46"/>
      <c r="M46"/>
      <c r="N46"/>
      <c r="O46"/>
    </row>
    <row r="47" spans="2:15" s="5" customFormat="1" ht="21.75" customHeight="1" x14ac:dyDescent="0.2">
      <c r="B47"/>
      <c r="C47"/>
      <c r="D47"/>
      <c r="F47"/>
      <c r="G47"/>
      <c r="H47"/>
      <c r="I47"/>
      <c r="J47"/>
      <c r="K47"/>
      <c r="L47"/>
      <c r="M47"/>
      <c r="N47"/>
      <c r="O47"/>
    </row>
    <row r="48" spans="2:15" s="5" customFormat="1" ht="21.75" customHeight="1" x14ac:dyDescent="0.2">
      <c r="B48"/>
      <c r="C48"/>
      <c r="D48"/>
      <c r="F48"/>
      <c r="G48"/>
      <c r="H48"/>
      <c r="I48"/>
      <c r="J48"/>
      <c r="K48"/>
      <c r="L48"/>
      <c r="M48"/>
      <c r="N48"/>
      <c r="O48"/>
    </row>
    <row r="49" spans="1:15" s="5" customFormat="1" ht="21.75" customHeight="1" x14ac:dyDescent="0.2">
      <c r="B49"/>
      <c r="C49"/>
      <c r="D49"/>
      <c r="F49"/>
      <c r="G49"/>
      <c r="H49"/>
      <c r="I49"/>
      <c r="J49"/>
      <c r="K49"/>
      <c r="L49"/>
      <c r="M49"/>
      <c r="N49"/>
      <c r="O49"/>
    </row>
    <row r="50" spans="1:15" ht="21.75" customHeight="1" x14ac:dyDescent="0.2"/>
    <row r="51" spans="1:15" ht="21.75" customHeight="1" x14ac:dyDescent="0.2"/>
    <row r="52" spans="1:15" ht="21.75" customHeight="1" x14ac:dyDescent="0.2"/>
    <row r="53" spans="1:15" ht="21.75" customHeight="1" x14ac:dyDescent="0.2"/>
    <row r="54" spans="1:15" ht="21.75" customHeight="1" x14ac:dyDescent="0.2"/>
    <row r="55" spans="1:15" ht="21.75" customHeight="1" x14ac:dyDescent="0.2"/>
    <row r="56" spans="1:15" ht="21.75" customHeight="1" x14ac:dyDescent="0.2"/>
    <row r="57" spans="1:15" ht="21.75" customHeight="1" x14ac:dyDescent="0.2"/>
    <row r="64" spans="1:15" s="2" customFormat="1" ht="36" customHeight="1" x14ac:dyDescent="0.2">
      <c r="A64" s="10"/>
      <c r="E64" s="10"/>
    </row>
    <row r="65" spans="1:5" s="2" customFormat="1" ht="36" customHeight="1" x14ac:dyDescent="0.2">
      <c r="A65" s="10"/>
      <c r="E65" s="10"/>
    </row>
    <row r="67" spans="1:5" ht="36" customHeight="1" x14ac:dyDescent="0.2"/>
    <row r="68" spans="1:5" ht="36" customHeight="1" x14ac:dyDescent="0.2"/>
    <row r="69" spans="1:5" ht="36" customHeight="1" x14ac:dyDescent="0.2"/>
    <row r="70" spans="1:5" ht="36" customHeight="1" x14ac:dyDescent="0.2"/>
    <row r="78" spans="1:5" s="7" customFormat="1" ht="36" customHeight="1" x14ac:dyDescent="0.2">
      <c r="A78" s="9"/>
    </row>
    <row r="79" spans="1:5" s="7" customFormat="1" ht="36" customHeight="1" x14ac:dyDescent="0.2">
      <c r="A79" s="9"/>
    </row>
    <row r="80" spans="1:5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</sheetData>
  <mergeCells count="5">
    <mergeCell ref="A4:N4"/>
    <mergeCell ref="A7:N7"/>
    <mergeCell ref="A9:N9"/>
    <mergeCell ref="B25:E25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rowBreaks count="1" manualBreakCount="1">
    <brk id="2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view="pageBreakPreview" zoomScaleNormal="70" zoomScaleSheetLayoutView="100" workbookViewId="0">
      <selection activeCell="D5" sqref="D5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83" t="s">
        <v>180</v>
      </c>
      <c r="B4" s="83"/>
      <c r="C4" s="83"/>
      <c r="D4" s="83"/>
      <c r="E4" s="83"/>
      <c r="F4" s="83"/>
    </row>
    <row r="5" spans="1:6" ht="26.25" customHeight="1" x14ac:dyDescent="0.2">
      <c r="A5" s="77"/>
      <c r="B5" s="77"/>
      <c r="C5" s="77"/>
      <c r="D5" s="77"/>
      <c r="E5" s="77"/>
    </row>
    <row r="6" spans="1:6" ht="26.25" customHeight="1" x14ac:dyDescent="0.25">
      <c r="A6" s="78" t="s">
        <v>135</v>
      </c>
      <c r="B6" s="78"/>
      <c r="C6" s="78"/>
      <c r="D6" s="78"/>
      <c r="E6" s="78"/>
      <c r="F6" s="78"/>
    </row>
    <row r="7" spans="1:6" ht="26.25" customHeight="1" x14ac:dyDescent="0.25">
      <c r="A7" s="82" t="s">
        <v>284</v>
      </c>
      <c r="B7" s="82"/>
      <c r="C7" s="82"/>
      <c r="D7" s="82"/>
      <c r="E7" s="82"/>
      <c r="F7" s="82"/>
    </row>
    <row r="8" spans="1:6" ht="26.25" customHeight="1" x14ac:dyDescent="0.25">
      <c r="A8" s="82" t="s">
        <v>283</v>
      </c>
      <c r="B8" s="82"/>
      <c r="C8" s="82"/>
      <c r="D8" s="82"/>
      <c r="E8" s="82"/>
      <c r="F8" s="82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6" t="s">
        <v>253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x14ac:dyDescent="0.2">
      <c r="A13" s="16">
        <v>1</v>
      </c>
      <c r="B13" s="42" t="s">
        <v>69</v>
      </c>
      <c r="C13" s="42" t="s">
        <v>116</v>
      </c>
      <c r="D13" s="42" t="s">
        <v>28</v>
      </c>
      <c r="E13" s="57" t="s">
        <v>119</v>
      </c>
      <c r="F13" s="17">
        <v>15000</v>
      </c>
    </row>
    <row r="14" spans="1:6" s="14" customFormat="1" ht="36" customHeight="1" thickBot="1" x14ac:dyDescent="0.3">
      <c r="A14" s="30"/>
      <c r="B14" s="79" t="s">
        <v>164</v>
      </c>
      <c r="C14" s="80"/>
      <c r="D14" s="80"/>
      <c r="E14" s="80"/>
      <c r="F14" s="31">
        <f>SUM(F13)</f>
        <v>15000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Nomina Fijos Dptos.</vt:lpstr>
      <vt:lpstr>Nomina Contratados 08-18 </vt:lpstr>
      <vt:lpstr>Nomina Personal Vigilancia</vt:lpstr>
      <vt:lpstr>Nomina Jubilaciones y Pensiones</vt:lpstr>
      <vt:lpstr>'Nomina Jubilaciones y Pensiones'!Área_de_impresión</vt:lpstr>
      <vt:lpstr>'Nomina Contratados 08-18 '!Títulos_a_imprimir</vt:lpstr>
      <vt:lpstr>'Nomina Fijos Dptos.'!Títulos_a_imprimir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2018-09-10T14:22:23Z</cp:lastPrinted>
  <dcterms:created xsi:type="dcterms:W3CDTF">2017-10-11T04:49:31Z</dcterms:created>
  <dcterms:modified xsi:type="dcterms:W3CDTF">2018-09-10T14:22:40Z</dcterms:modified>
</cp:coreProperties>
</file>