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Agosto/"/>
    </mc:Choice>
  </mc:AlternateContent>
  <xr:revisionPtr revIDLastSave="0" documentId="8_{24885B49-8E5D-4FF3-BD6A-6029A8B57E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'!$A$1:$N$117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4" i="3" l="1"/>
  <c r="L99" i="3" s="1"/>
  <c r="M71" i="3"/>
  <c r="M70" i="3"/>
  <c r="M69" i="3"/>
  <c r="M68" i="3"/>
  <c r="M67" i="3"/>
  <c r="M66" i="3"/>
  <c r="M65" i="3"/>
  <c r="M64" i="3"/>
  <c r="M61" i="3"/>
  <c r="M60" i="3"/>
  <c r="M59" i="3"/>
  <c r="M58" i="3"/>
  <c r="M57" i="3"/>
  <c r="M56" i="3"/>
  <c r="M55" i="3"/>
  <c r="M53" i="3"/>
  <c r="M52" i="3"/>
  <c r="M51" i="3"/>
  <c r="M50" i="3"/>
  <c r="M49" i="3"/>
  <c r="M48" i="3"/>
  <c r="M47" i="3"/>
  <c r="M45" i="3"/>
  <c r="M44" i="3"/>
  <c r="M43" i="3"/>
  <c r="M42" i="3"/>
  <c r="M41" i="3"/>
  <c r="M40" i="3"/>
  <c r="M39" i="3"/>
  <c r="M38" i="3"/>
  <c r="M37" i="3"/>
  <c r="M63" i="3"/>
  <c r="M35" i="3"/>
  <c r="M34" i="3"/>
  <c r="M33" i="3"/>
  <c r="M32" i="3"/>
  <c r="M31" i="3"/>
  <c r="M30" i="3"/>
  <c r="M29" i="3"/>
  <c r="M28" i="3"/>
  <c r="M27" i="3"/>
  <c r="M25" i="3" l="1"/>
  <c r="M22" i="3"/>
  <c r="M21" i="3"/>
  <c r="L20" i="3"/>
  <c r="L36" i="3"/>
  <c r="L26" i="3"/>
  <c r="K80" i="3"/>
  <c r="K77" i="3"/>
  <c r="K72" i="3"/>
  <c r="K62" i="3"/>
  <c r="K46" i="3"/>
  <c r="K36" i="3"/>
  <c r="K26" i="3"/>
  <c r="K84" i="3" s="1"/>
  <c r="K99" i="3" s="1"/>
  <c r="K20" i="3"/>
  <c r="J84" i="3"/>
  <c r="J99" i="3" s="1"/>
  <c r="J80" i="3"/>
  <c r="J77" i="3"/>
  <c r="J72" i="3"/>
  <c r="J62" i="3"/>
  <c r="J61" i="3" s="1"/>
  <c r="J53" i="3"/>
  <c r="J46" i="3" s="1"/>
  <c r="J36" i="3"/>
  <c r="P36" i="3" s="1"/>
  <c r="J26" i="3"/>
  <c r="J20" i="3"/>
  <c r="I80" i="3"/>
  <c r="H80" i="3"/>
  <c r="I77" i="3"/>
  <c r="H77" i="3"/>
  <c r="I72" i="3"/>
  <c r="H72" i="3"/>
  <c r="I62" i="3"/>
  <c r="I61" i="3" s="1"/>
  <c r="H62" i="3"/>
  <c r="H61" i="3" s="1"/>
  <c r="I46" i="3"/>
  <c r="I36" i="3"/>
  <c r="L19" i="3" l="1"/>
  <c r="K19" i="3"/>
  <c r="J19" i="3"/>
  <c r="I26" i="3"/>
  <c r="I20" i="3"/>
  <c r="I84" i="3" l="1"/>
  <c r="I99" i="3" s="1"/>
  <c r="I19" i="3"/>
  <c r="H46" i="3"/>
  <c r="H36" i="3"/>
  <c r="H26" i="3"/>
  <c r="H20" i="3"/>
  <c r="G46" i="3"/>
  <c r="M83" i="3"/>
  <c r="M82" i="3"/>
  <c r="M81" i="3"/>
  <c r="M79" i="3"/>
  <c r="M78" i="3"/>
  <c r="M77" i="3" s="1"/>
  <c r="M76" i="3"/>
  <c r="M75" i="3"/>
  <c r="M74" i="3"/>
  <c r="M73" i="3"/>
  <c r="M24" i="3"/>
  <c r="M23" i="3"/>
  <c r="G62" i="3"/>
  <c r="G80" i="3"/>
  <c r="F80" i="3"/>
  <c r="G77" i="3"/>
  <c r="F77" i="3"/>
  <c r="G72" i="3"/>
  <c r="F72" i="3"/>
  <c r="G36" i="3"/>
  <c r="G26" i="3"/>
  <c r="G20" i="3"/>
  <c r="F20" i="3"/>
  <c r="F26" i="3"/>
  <c r="F62" i="3"/>
  <c r="F61" i="3" s="1"/>
  <c r="M94" i="3"/>
  <c r="M92" i="3"/>
  <c r="M91" i="3"/>
  <c r="M90" i="3"/>
  <c r="M89" i="3"/>
  <c r="M88" i="3"/>
  <c r="M87" i="3"/>
  <c r="F36" i="3"/>
  <c r="M54" i="3" l="1"/>
  <c r="H84" i="3"/>
  <c r="H99" i="3" s="1"/>
  <c r="M80" i="3"/>
  <c r="M62" i="3"/>
  <c r="M72" i="3"/>
  <c r="H19" i="3"/>
  <c r="F54" i="3"/>
  <c r="F53" i="3" s="1"/>
  <c r="G84" i="3"/>
  <c r="G99" i="3" s="1"/>
  <c r="G19" i="3"/>
  <c r="F46" i="3" l="1"/>
  <c r="F84" i="3" s="1"/>
  <c r="F99" i="3" s="1"/>
  <c r="M46" i="3"/>
  <c r="F19" i="3" l="1"/>
  <c r="O19" i="3" s="1"/>
  <c r="C72" i="3"/>
  <c r="C62" i="3"/>
  <c r="C46" i="3"/>
  <c r="C36" i="3"/>
  <c r="C26" i="3"/>
  <c r="C20" i="3"/>
  <c r="C19" i="3" l="1"/>
  <c r="C84" i="3" s="1"/>
  <c r="E80" i="3" l="1"/>
  <c r="E46" i="3"/>
  <c r="E36" i="3"/>
  <c r="E26" i="3"/>
  <c r="E20" i="3"/>
  <c r="E54" i="3"/>
  <c r="E62" i="3"/>
  <c r="E72" i="3"/>
  <c r="E77" i="3"/>
  <c r="E19" i="3" l="1"/>
  <c r="D99" i="3"/>
  <c r="C99" i="3" l="1"/>
  <c r="E84" i="3" l="1"/>
  <c r="E99" i="3" s="1"/>
  <c r="M20" i="3" l="1"/>
  <c r="M26" i="3"/>
  <c r="M36" i="3"/>
  <c r="M19" i="3" l="1"/>
  <c r="M84" i="3"/>
  <c r="M99" i="3" s="1"/>
</calcChain>
</file>

<file path=xl/sharedStrings.xml><?xml version="1.0" encoding="utf-8"?>
<sst xmlns="http://schemas.openxmlformats.org/spreadsheetml/2006/main" count="105" uniqueCount="105">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</sst>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1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4" fontId="1" fillId="0" borderId="22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1" xfId="0" applyNumberFormat="1" applyFont="1" applyBorder="1" applyAlignment="1">
      <alignment vertical="center" wrapText="1"/>
    </xf>
    <xf numFmtId="43" fontId="0" fillId="0" borderId="2" xfId="1" applyFont="1" applyBorder="1"/>
    <xf numFmtId="4" fontId="1" fillId="2" borderId="2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1" xfId="0" applyNumberFormat="1" applyBorder="1"/>
    <xf numFmtId="43" fontId="4" fillId="0" borderId="20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3" xfId="0" applyNumberFormat="1" applyBorder="1"/>
    <xf numFmtId="4" fontId="1" fillId="3" borderId="24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1" xfId="0" applyNumberFormat="1" applyFont="1" applyBorder="1"/>
    <xf numFmtId="4" fontId="1" fillId="0" borderId="25" xfId="0" applyNumberFormat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0" xfId="1" applyNumberFormat="1" applyFont="1" applyBorder="1"/>
    <xf numFmtId="4" fontId="0" fillId="0" borderId="21" xfId="0" applyNumberFormat="1" applyBorder="1" applyAlignment="1">
      <alignment vertical="center" wrapText="1"/>
    </xf>
    <xf numFmtId="0" fontId="1" fillId="0" borderId="19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4" fontId="1" fillId="0" borderId="3" xfId="0" applyNumberFormat="1" applyFont="1" applyBorder="1" applyAlignment="1">
      <alignment vertical="center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1019176</xdr:colOff>
      <xdr:row>0</xdr:row>
      <xdr:rowOff>107950</xdr:rowOff>
    </xdr:from>
    <xdr:to>
      <xdr:col>6</xdr:col>
      <xdr:colOff>333376</xdr:colOff>
      <xdr:row>10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019176" y="107950"/>
          <a:ext cx="9210675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2463800</xdr:colOff>
      <xdr:row>105</xdr:row>
      <xdr:rowOff>107950</xdr:rowOff>
    </xdr:from>
    <xdr:to>
      <xdr:col>5</xdr:col>
      <xdr:colOff>990591</xdr:colOff>
      <xdr:row>116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3800" y="28238450"/>
          <a:ext cx="7099291" cy="213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117"/>
  <sheetViews>
    <sheetView showGridLines="0" tabSelected="1" topLeftCell="B1" zoomScaleNormal="100" workbookViewId="0">
      <selection activeCell="F17" sqref="F17"/>
    </sheetView>
  </sheetViews>
  <sheetFormatPr baseColWidth="10" defaultColWidth="9.140625" defaultRowHeight="15" x14ac:dyDescent="0.25"/>
  <cols>
    <col min="1" max="1" width="40" customWidth="1"/>
    <col min="2" max="2" width="13.28515625" customWidth="1"/>
    <col min="3" max="3" width="31.140625" bestFit="1" customWidth="1"/>
    <col min="4" max="4" width="20.28515625" customWidth="1"/>
    <col min="5" max="5" width="23.7109375" customWidth="1"/>
    <col min="6" max="12" width="20" customWidth="1"/>
    <col min="13" max="13" width="24" customWidth="1"/>
    <col min="14" max="14" width="13.140625" bestFit="1" customWidth="1"/>
    <col min="15" max="15" width="96.7109375" bestFit="1" customWidth="1"/>
    <col min="16" max="16" width="10.85546875" bestFit="1" customWidth="1"/>
    <col min="17" max="24" width="6" bestFit="1" customWidth="1"/>
    <col min="25" max="26" width="7" bestFit="1" customWidth="1"/>
  </cols>
  <sheetData>
    <row r="2" spans="1:15" x14ac:dyDescent="0.25">
      <c r="A2" t="s">
        <v>79</v>
      </c>
    </row>
    <row r="11" spans="1:15" ht="18.75" x14ac:dyDescent="0.3">
      <c r="A11" s="93" t="s">
        <v>0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O11" s="1"/>
    </row>
    <row r="12" spans="1:15" ht="18.75" x14ac:dyDescent="0.25">
      <c r="A12" s="93" t="s">
        <v>80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O12" s="2"/>
    </row>
    <row r="13" spans="1:15" ht="18.75" x14ac:dyDescent="0.25">
      <c r="A13" s="93" t="s">
        <v>97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O13" s="2"/>
    </row>
    <row r="14" spans="1:15" ht="15.75" x14ac:dyDescent="0.25">
      <c r="A14" s="94" t="s">
        <v>81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O14" s="2"/>
    </row>
    <row r="15" spans="1:15" x14ac:dyDescent="0.25">
      <c r="A15" s="95" t="s">
        <v>1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O15" s="2"/>
    </row>
    <row r="16" spans="1:15" ht="15" customHeight="1" x14ac:dyDescent="0.25">
      <c r="A16" s="13"/>
      <c r="B16" s="13"/>
      <c r="C16" s="13"/>
      <c r="D16" s="13"/>
      <c r="E16" s="91" t="s">
        <v>95</v>
      </c>
      <c r="F16" s="92"/>
      <c r="G16" s="92"/>
      <c r="H16" s="92"/>
      <c r="I16" s="92"/>
      <c r="J16" s="89"/>
      <c r="K16" s="89"/>
      <c r="L16" s="88"/>
      <c r="M16" s="13"/>
      <c r="O16" s="2"/>
    </row>
    <row r="17" spans="1:26" ht="31.5" x14ac:dyDescent="0.25">
      <c r="A17" s="15" t="s">
        <v>2</v>
      </c>
      <c r="B17" s="16" t="s">
        <v>82</v>
      </c>
      <c r="C17" s="6" t="s">
        <v>92</v>
      </c>
      <c r="D17" s="6" t="s">
        <v>93</v>
      </c>
      <c r="E17" s="48" t="s">
        <v>83</v>
      </c>
      <c r="F17" s="48" t="s">
        <v>98</v>
      </c>
      <c r="G17" s="48" t="s">
        <v>99</v>
      </c>
      <c r="H17" s="48" t="s">
        <v>100</v>
      </c>
      <c r="I17" s="48" t="s">
        <v>101</v>
      </c>
      <c r="J17" s="48" t="s">
        <v>102</v>
      </c>
      <c r="K17" s="48" t="s">
        <v>103</v>
      </c>
      <c r="L17" s="48" t="s">
        <v>104</v>
      </c>
      <c r="M17" s="6" t="s">
        <v>84</v>
      </c>
      <c r="Y17" s="5"/>
      <c r="Z17" s="5"/>
    </row>
    <row r="18" spans="1:26" ht="16.5" thickBot="1" x14ac:dyDescent="0.3">
      <c r="A18" s="17"/>
      <c r="B18" s="18"/>
      <c r="C18" s="60"/>
      <c r="D18" s="60"/>
      <c r="E18" s="53"/>
      <c r="F18" s="53"/>
      <c r="G18" s="53"/>
      <c r="H18" s="53"/>
      <c r="I18" s="53"/>
      <c r="J18" s="53"/>
      <c r="K18" s="53"/>
      <c r="L18" s="53"/>
      <c r="M18" s="5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thickBot="1" x14ac:dyDescent="0.3">
      <c r="A19" s="19" t="s">
        <v>3</v>
      </c>
      <c r="B19" s="42"/>
      <c r="C19" s="61">
        <f>+C20+C26+C36+C46+C62+C72</f>
        <v>253461144</v>
      </c>
      <c r="D19" s="61"/>
      <c r="E19" s="62">
        <f t="shared" ref="E19:M19" si="0">+E20+E26+E36+E46+E62+E72</f>
        <v>12475179.949999999</v>
      </c>
      <c r="F19" s="62">
        <f t="shared" si="0"/>
        <v>13279621.379999999</v>
      </c>
      <c r="G19" s="62">
        <f t="shared" si="0"/>
        <v>24241985.440000001</v>
      </c>
      <c r="H19" s="62">
        <f t="shared" si="0"/>
        <v>23932462.16</v>
      </c>
      <c r="I19" s="62">
        <f t="shared" si="0"/>
        <v>15165887.059999999</v>
      </c>
      <c r="J19" s="62">
        <f t="shared" si="0"/>
        <v>17879017.040000003</v>
      </c>
      <c r="K19" s="62">
        <f t="shared" si="0"/>
        <v>15090097.000000002</v>
      </c>
      <c r="L19" s="62">
        <f t="shared" si="0"/>
        <v>18912260.449999999</v>
      </c>
      <c r="M19" s="62">
        <f t="shared" si="0"/>
        <v>141050260.47999996</v>
      </c>
      <c r="N19" s="5"/>
      <c r="O19" s="5">
        <f>+F19-13279621.38</f>
        <v>0</v>
      </c>
      <c r="Q19" s="4"/>
    </row>
    <row r="20" spans="1:26" ht="15.75" thickBot="1" x14ac:dyDescent="0.3">
      <c r="A20" s="20" t="s">
        <v>91</v>
      </c>
      <c r="B20" s="33"/>
      <c r="C20" s="50">
        <f>+C21+C22+C23+C24+C25</f>
        <v>184286572</v>
      </c>
      <c r="D20" s="64"/>
      <c r="E20" s="64">
        <f t="shared" ref="E20:M20" si="1">SUM(E21:E25)</f>
        <v>11500800</v>
      </c>
      <c r="F20" s="64">
        <f t="shared" si="1"/>
        <v>11692855.18</v>
      </c>
      <c r="G20" s="64">
        <f t="shared" si="1"/>
        <v>11637009.85</v>
      </c>
      <c r="H20" s="64">
        <f t="shared" si="1"/>
        <v>20270694.899999999</v>
      </c>
      <c r="I20" s="64">
        <f t="shared" si="1"/>
        <v>12159920.629999999</v>
      </c>
      <c r="J20" s="64">
        <f t="shared" si="1"/>
        <v>12078259.880000001</v>
      </c>
      <c r="K20" s="64">
        <f t="shared" si="1"/>
        <v>13903654.960000001</v>
      </c>
      <c r="L20" s="64">
        <f t="shared" si="1"/>
        <v>13927034.789999999</v>
      </c>
      <c r="M20" s="64">
        <f t="shared" si="1"/>
        <v>107170230.19</v>
      </c>
      <c r="O20" s="11"/>
      <c r="Q20" s="4"/>
    </row>
    <row r="21" spans="1:26" x14ac:dyDescent="0.25">
      <c r="A21" s="21" t="s">
        <v>4</v>
      </c>
      <c r="B21" s="33"/>
      <c r="C21" s="51">
        <v>135209000</v>
      </c>
      <c r="D21" s="36"/>
      <c r="E21" s="63">
        <v>9866500</v>
      </c>
      <c r="F21" s="63">
        <v>10044306.41</v>
      </c>
      <c r="G21" s="63">
        <v>9990724.2799999993</v>
      </c>
      <c r="H21" s="63">
        <v>9798500</v>
      </c>
      <c r="I21" s="63">
        <v>9762500</v>
      </c>
      <c r="J21" s="63">
        <v>10302751.73</v>
      </c>
      <c r="K21" s="63">
        <v>11932666.67</v>
      </c>
      <c r="L21" s="63">
        <v>11971579.609999999</v>
      </c>
      <c r="M21" s="55">
        <f>SUM(E21:L21)</f>
        <v>83669528.700000003</v>
      </c>
    </row>
    <row r="22" spans="1:26" x14ac:dyDescent="0.25">
      <c r="A22" s="21" t="s">
        <v>5</v>
      </c>
      <c r="C22" s="49">
        <v>27956000</v>
      </c>
      <c r="D22" s="54"/>
      <c r="E22" s="56">
        <v>153233.32999999999</v>
      </c>
      <c r="F22" s="56">
        <v>142500</v>
      </c>
      <c r="G22" s="56">
        <v>154000</v>
      </c>
      <c r="H22" s="56">
        <v>8995664.9299999997</v>
      </c>
      <c r="I22" s="56">
        <v>925902.77</v>
      </c>
      <c r="J22" s="56">
        <v>239000</v>
      </c>
      <c r="K22" s="56">
        <v>181500</v>
      </c>
      <c r="L22" s="56">
        <v>185000</v>
      </c>
      <c r="M22" s="55">
        <f>SUM(E22:L22)</f>
        <v>10976801.029999999</v>
      </c>
    </row>
    <row r="23" spans="1:26" ht="18.75" customHeight="1" x14ac:dyDescent="0.25">
      <c r="A23" s="23" t="s">
        <v>6</v>
      </c>
      <c r="C23" s="49">
        <v>0</v>
      </c>
      <c r="D23" s="54"/>
      <c r="E23" s="56">
        <v>0</v>
      </c>
      <c r="F23" s="56"/>
      <c r="G23" s="56"/>
      <c r="H23" s="56"/>
      <c r="I23" s="56"/>
      <c r="J23" s="56"/>
      <c r="K23" s="56"/>
      <c r="L23" s="56"/>
      <c r="M23" s="55">
        <f t="shared" ref="M23:M24" si="2">SUM(E23:G23)</f>
        <v>0</v>
      </c>
    </row>
    <row r="24" spans="1:26" s="12" customFormat="1" ht="18" customHeight="1" x14ac:dyDescent="0.25">
      <c r="A24" s="24" t="s">
        <v>7</v>
      </c>
      <c r="C24" s="49">
        <v>135000</v>
      </c>
      <c r="D24" s="57"/>
      <c r="E24" s="56"/>
      <c r="F24" s="56"/>
      <c r="G24" s="56"/>
      <c r="H24" s="56"/>
      <c r="I24" s="56"/>
      <c r="J24" s="56"/>
      <c r="K24" s="56"/>
      <c r="L24" s="56"/>
      <c r="M24" s="55">
        <f t="shared" si="2"/>
        <v>0</v>
      </c>
    </row>
    <row r="25" spans="1:26" ht="15.75" thickBot="1" x14ac:dyDescent="0.3">
      <c r="A25" s="25" t="s">
        <v>8</v>
      </c>
      <c r="B25" s="22"/>
      <c r="C25" s="66">
        <v>20986572</v>
      </c>
      <c r="D25" s="14"/>
      <c r="E25" s="9">
        <v>1481066.67</v>
      </c>
      <c r="F25" s="85">
        <v>1506048.77</v>
      </c>
      <c r="G25" s="85">
        <v>1492285.57</v>
      </c>
      <c r="H25" s="85">
        <v>1476529.97</v>
      </c>
      <c r="I25" s="85">
        <v>1471517.86</v>
      </c>
      <c r="J25" s="85">
        <v>1536508.15</v>
      </c>
      <c r="K25" s="85">
        <v>1789488.29</v>
      </c>
      <c r="L25" s="85">
        <v>1770455.18</v>
      </c>
      <c r="M25" s="55">
        <f>SUM(E25:L25)</f>
        <v>12523900.460000001</v>
      </c>
    </row>
    <row r="26" spans="1:26" ht="15.75" thickBot="1" x14ac:dyDescent="0.3">
      <c r="A26" s="20" t="s">
        <v>9</v>
      </c>
      <c r="B26" s="22"/>
      <c r="C26" s="50">
        <f>SUM(C27:C35)</f>
        <v>47260359</v>
      </c>
      <c r="D26" s="67"/>
      <c r="E26" s="84">
        <f t="shared" ref="E26:L26" si="3">SUM(E27:E35)</f>
        <v>974379.95</v>
      </c>
      <c r="F26" s="84">
        <f t="shared" si="3"/>
        <v>1582386.2000000002</v>
      </c>
      <c r="G26" s="84">
        <f t="shared" si="3"/>
        <v>11899207.539999999</v>
      </c>
      <c r="H26" s="84">
        <f t="shared" si="3"/>
        <v>3108938.5900000003</v>
      </c>
      <c r="I26" s="84">
        <f t="shared" si="3"/>
        <v>2813398.69</v>
      </c>
      <c r="J26" s="84">
        <f t="shared" si="3"/>
        <v>2290273.9699999997</v>
      </c>
      <c r="K26" s="84">
        <f t="shared" si="3"/>
        <v>897001.57</v>
      </c>
      <c r="L26" s="84">
        <f t="shared" si="3"/>
        <v>4766011.1900000004</v>
      </c>
      <c r="M26" s="65">
        <f>SUM(M27:M35)</f>
        <v>28331597.699999996</v>
      </c>
      <c r="O26" s="11"/>
    </row>
    <row r="27" spans="1:26" x14ac:dyDescent="0.25">
      <c r="A27" s="21" t="s">
        <v>10</v>
      </c>
      <c r="B27" s="22"/>
      <c r="C27" s="51">
        <v>8613000</v>
      </c>
      <c r="D27" s="36"/>
      <c r="E27" s="38">
        <v>587208.77</v>
      </c>
      <c r="F27" s="38">
        <v>367478.44</v>
      </c>
      <c r="G27" s="38">
        <v>850969.13</v>
      </c>
      <c r="H27" s="38">
        <v>662944.28</v>
      </c>
      <c r="I27" s="38">
        <v>651725.09</v>
      </c>
      <c r="J27" s="38">
        <v>670489.30000000005</v>
      </c>
      <c r="K27" s="38">
        <v>45826.55</v>
      </c>
      <c r="L27" s="38">
        <v>693437.58</v>
      </c>
      <c r="M27" s="55">
        <f t="shared" ref="M27:M61" si="4">SUM(E27:L27)</f>
        <v>4530079.1399999997</v>
      </c>
    </row>
    <row r="28" spans="1:26" x14ac:dyDescent="0.25">
      <c r="A28" s="23" t="s">
        <v>11</v>
      </c>
      <c r="B28" s="22"/>
      <c r="C28" s="49">
        <v>4635072</v>
      </c>
      <c r="D28" s="54"/>
      <c r="E28" s="56">
        <v>0</v>
      </c>
      <c r="F28" s="56">
        <v>335237.88</v>
      </c>
      <c r="G28" s="56">
        <v>724384.02</v>
      </c>
      <c r="H28" s="56">
        <v>205499.75</v>
      </c>
      <c r="I28" s="56">
        <v>230148.09</v>
      </c>
      <c r="J28" s="56">
        <v>0</v>
      </c>
      <c r="K28" s="56"/>
      <c r="L28" s="56">
        <v>247400.76</v>
      </c>
      <c r="M28" s="55">
        <f t="shared" si="4"/>
        <v>1742670.5</v>
      </c>
    </row>
    <row r="29" spans="1:26" x14ac:dyDescent="0.25">
      <c r="A29" s="21" t="s">
        <v>12</v>
      </c>
      <c r="B29" s="22"/>
      <c r="C29" s="49">
        <v>3943348</v>
      </c>
      <c r="D29" s="54"/>
      <c r="E29" s="56">
        <v>66600</v>
      </c>
      <c r="F29" s="56">
        <v>0</v>
      </c>
      <c r="G29" s="56">
        <v>57814.42</v>
      </c>
      <c r="H29" s="56">
        <v>72900</v>
      </c>
      <c r="I29" s="56">
        <v>31004.16</v>
      </c>
      <c r="J29" s="56">
        <v>34300</v>
      </c>
      <c r="K29" s="56">
        <v>284597.5</v>
      </c>
      <c r="L29" s="56">
        <v>73826</v>
      </c>
      <c r="M29" s="55">
        <f t="shared" si="4"/>
        <v>621042.07999999996</v>
      </c>
    </row>
    <row r="30" spans="1:26" ht="18" customHeight="1" x14ac:dyDescent="0.25">
      <c r="A30" s="21" t="s">
        <v>13</v>
      </c>
      <c r="B30" s="22"/>
      <c r="C30" s="49">
        <v>2607704</v>
      </c>
      <c r="D30" s="54"/>
      <c r="E30" s="56">
        <v>0</v>
      </c>
      <c r="F30" s="56"/>
      <c r="G30" s="56">
        <v>128241.06</v>
      </c>
      <c r="H30" s="56">
        <v>0</v>
      </c>
      <c r="I30" s="56">
        <v>0</v>
      </c>
      <c r="J30" s="56">
        <v>0</v>
      </c>
      <c r="K30" s="56"/>
      <c r="L30" s="56">
        <v>150089.87</v>
      </c>
      <c r="M30" s="55">
        <f t="shared" si="4"/>
        <v>278330.93</v>
      </c>
    </row>
    <row r="31" spans="1:26" x14ac:dyDescent="0.25">
      <c r="A31" s="21" t="s">
        <v>14</v>
      </c>
      <c r="B31" s="22"/>
      <c r="C31" s="49">
        <v>4625272</v>
      </c>
      <c r="D31" s="54"/>
      <c r="E31" s="56"/>
      <c r="F31" s="56"/>
      <c r="G31" s="56">
        <v>94397.64</v>
      </c>
      <c r="H31" s="56">
        <v>15732.94</v>
      </c>
      <c r="I31" s="56">
        <v>15732.94</v>
      </c>
      <c r="J31" s="56">
        <v>108664.7</v>
      </c>
      <c r="K31" s="56">
        <v>15732.94</v>
      </c>
      <c r="L31" s="56">
        <v>502420</v>
      </c>
      <c r="M31" s="55">
        <f t="shared" si="4"/>
        <v>752681.16</v>
      </c>
    </row>
    <row r="32" spans="1:26" x14ac:dyDescent="0.25">
      <c r="A32" s="21" t="s">
        <v>15</v>
      </c>
      <c r="B32" s="22"/>
      <c r="C32" s="49">
        <v>2850000</v>
      </c>
      <c r="D32" s="54"/>
      <c r="E32" s="56">
        <v>74492</v>
      </c>
      <c r="F32" s="56"/>
      <c r="G32" s="56">
        <v>212412.01</v>
      </c>
      <c r="H32" s="56">
        <v>1083812.3999999999</v>
      </c>
      <c r="I32" s="56">
        <v>77134.8</v>
      </c>
      <c r="J32" s="56">
        <v>60326.1</v>
      </c>
      <c r="K32" s="56">
        <v>75629</v>
      </c>
      <c r="L32" s="56">
        <v>101729.59</v>
      </c>
      <c r="M32" s="55">
        <f t="shared" si="4"/>
        <v>1685535.9000000001</v>
      </c>
    </row>
    <row r="33" spans="1:16" ht="45" x14ac:dyDescent="0.25">
      <c r="A33" s="21" t="s">
        <v>16</v>
      </c>
      <c r="B33" s="22"/>
      <c r="C33" s="49">
        <v>2724000</v>
      </c>
      <c r="D33" s="54"/>
      <c r="E33" s="56">
        <v>15000</v>
      </c>
      <c r="F33" s="56">
        <v>15000</v>
      </c>
      <c r="G33" s="56">
        <v>71480.12</v>
      </c>
      <c r="H33" s="56">
        <v>121200</v>
      </c>
      <c r="I33" s="56">
        <v>324396</v>
      </c>
      <c r="J33" s="56">
        <v>298339.88</v>
      </c>
      <c r="K33" s="56">
        <v>0</v>
      </c>
      <c r="L33" s="56">
        <v>45000</v>
      </c>
      <c r="M33" s="55">
        <f t="shared" si="4"/>
        <v>890416</v>
      </c>
    </row>
    <row r="34" spans="1:16" ht="30" x14ac:dyDescent="0.25">
      <c r="A34" s="21" t="s">
        <v>17</v>
      </c>
      <c r="B34" s="22"/>
      <c r="C34" s="49">
        <v>7920653</v>
      </c>
      <c r="D34" s="54"/>
      <c r="E34" s="56">
        <v>231079.18</v>
      </c>
      <c r="F34" s="56">
        <v>242097.16</v>
      </c>
      <c r="G34" s="56">
        <v>9331180.0199999996</v>
      </c>
      <c r="H34" s="56">
        <v>653973.87</v>
      </c>
      <c r="I34" s="56">
        <v>1020426.21</v>
      </c>
      <c r="J34" s="56">
        <v>619569.59</v>
      </c>
      <c r="K34" s="56">
        <v>228626.84</v>
      </c>
      <c r="L34" s="56">
        <v>1541500.09</v>
      </c>
      <c r="M34" s="55">
        <f t="shared" si="4"/>
        <v>13868452.959999997</v>
      </c>
    </row>
    <row r="35" spans="1:16" ht="15.75" thickBot="1" x14ac:dyDescent="0.3">
      <c r="A35" s="23" t="s">
        <v>18</v>
      </c>
      <c r="B35" s="22"/>
      <c r="C35" s="58">
        <v>9341310</v>
      </c>
      <c r="D35" s="68"/>
      <c r="E35" s="43">
        <v>0</v>
      </c>
      <c r="F35" s="43">
        <v>622572.72</v>
      </c>
      <c r="G35" s="43">
        <v>428329.12</v>
      </c>
      <c r="H35" s="43">
        <v>292875.34999999998</v>
      </c>
      <c r="I35" s="43">
        <v>462831.4</v>
      </c>
      <c r="J35" s="43">
        <v>498584.4</v>
      </c>
      <c r="K35" s="43">
        <v>246588.74</v>
      </c>
      <c r="L35" s="43">
        <v>1410607.3</v>
      </c>
      <c r="M35" s="55">
        <f t="shared" si="4"/>
        <v>3962389.0299999993</v>
      </c>
    </row>
    <row r="36" spans="1:16" ht="15.75" thickBot="1" x14ac:dyDescent="0.3">
      <c r="A36" s="20" t="s">
        <v>19</v>
      </c>
      <c r="B36" s="22"/>
      <c r="C36" s="50">
        <f t="shared" ref="C36:L36" si="5">SUM(C37:C45)</f>
        <v>19037479</v>
      </c>
      <c r="D36" s="67"/>
      <c r="E36" s="67">
        <f t="shared" si="5"/>
        <v>0</v>
      </c>
      <c r="F36" s="67">
        <f t="shared" si="5"/>
        <v>4380</v>
      </c>
      <c r="G36" s="67">
        <f t="shared" si="5"/>
        <v>264910</v>
      </c>
      <c r="H36" s="67">
        <f t="shared" si="5"/>
        <v>86162</v>
      </c>
      <c r="I36" s="67">
        <f t="shared" si="5"/>
        <v>192567.74</v>
      </c>
      <c r="J36" s="67">
        <f t="shared" si="5"/>
        <v>3007952.17</v>
      </c>
      <c r="K36" s="67">
        <f t="shared" si="5"/>
        <v>190910.47</v>
      </c>
      <c r="L36" s="67">
        <f t="shared" si="5"/>
        <v>219214.47</v>
      </c>
      <c r="M36" s="65">
        <f>SUM(M37:M45)</f>
        <v>3966096.85</v>
      </c>
      <c r="P36" s="11">
        <f>3007952.17-J36</f>
        <v>0</v>
      </c>
    </row>
    <row r="37" spans="1:16" x14ac:dyDescent="0.25">
      <c r="A37" s="23" t="s">
        <v>20</v>
      </c>
      <c r="B37" s="22"/>
      <c r="C37" s="51">
        <v>1630000</v>
      </c>
      <c r="D37" s="36"/>
      <c r="E37" s="38">
        <v>0</v>
      </c>
      <c r="F37" s="38">
        <v>4380</v>
      </c>
      <c r="G37" s="38">
        <v>227976</v>
      </c>
      <c r="H37" s="38">
        <v>17840</v>
      </c>
      <c r="I37" s="38">
        <v>64900</v>
      </c>
      <c r="J37" s="38">
        <v>9720</v>
      </c>
      <c r="K37" s="38">
        <v>88120.43</v>
      </c>
      <c r="L37" s="38">
        <v>71207.92</v>
      </c>
      <c r="M37" s="55">
        <f t="shared" si="4"/>
        <v>484144.35</v>
      </c>
    </row>
    <row r="38" spans="1:16" x14ac:dyDescent="0.25">
      <c r="A38" s="21" t="s">
        <v>21</v>
      </c>
      <c r="B38" s="22"/>
      <c r="C38" s="49">
        <v>400000</v>
      </c>
      <c r="D38" s="54"/>
      <c r="E38" s="56">
        <v>0</v>
      </c>
      <c r="F38" s="56"/>
      <c r="G38" s="56"/>
      <c r="H38" s="56"/>
      <c r="I38" s="56">
        <v>73189.5</v>
      </c>
      <c r="J38" s="56"/>
      <c r="K38" s="56"/>
      <c r="L38" s="56"/>
      <c r="M38" s="55">
        <f t="shared" si="4"/>
        <v>73189.5</v>
      </c>
    </row>
    <row r="39" spans="1:16" x14ac:dyDescent="0.25">
      <c r="A39" s="23" t="s">
        <v>22</v>
      </c>
      <c r="B39" s="22"/>
      <c r="C39" s="49">
        <v>386000</v>
      </c>
      <c r="D39" s="54"/>
      <c r="E39" s="56">
        <v>0</v>
      </c>
      <c r="F39" s="56"/>
      <c r="G39" s="56"/>
      <c r="H39" s="56"/>
      <c r="I39" s="56">
        <v>0</v>
      </c>
      <c r="J39" s="56"/>
      <c r="K39" s="56">
        <v>47937.5</v>
      </c>
      <c r="L39" s="56">
        <v>44537.919999999998</v>
      </c>
      <c r="M39" s="55">
        <f t="shared" si="4"/>
        <v>92475.42</v>
      </c>
    </row>
    <row r="40" spans="1:16" x14ac:dyDescent="0.25">
      <c r="A40" s="21" t="s">
        <v>23</v>
      </c>
      <c r="B40" s="22"/>
      <c r="C40" s="49">
        <v>100000</v>
      </c>
      <c r="D40" s="54"/>
      <c r="E40" s="56">
        <v>0</v>
      </c>
      <c r="F40" s="56"/>
      <c r="G40" s="56"/>
      <c r="H40" s="56"/>
      <c r="I40" s="56"/>
      <c r="J40" s="56">
        <v>79725.11</v>
      </c>
      <c r="K40" s="56"/>
      <c r="L40" s="56"/>
      <c r="M40" s="55">
        <f t="shared" si="4"/>
        <v>79725.11</v>
      </c>
    </row>
    <row r="41" spans="1:16" x14ac:dyDescent="0.25">
      <c r="A41" s="23" t="s">
        <v>24</v>
      </c>
      <c r="B41" s="22"/>
      <c r="C41" s="49">
        <v>484000</v>
      </c>
      <c r="D41" s="54"/>
      <c r="E41" s="56">
        <v>0</v>
      </c>
      <c r="F41" s="56"/>
      <c r="G41" s="56"/>
      <c r="H41" s="56"/>
      <c r="I41" s="56">
        <v>0</v>
      </c>
      <c r="J41" s="56"/>
      <c r="K41" s="56"/>
      <c r="L41" s="56"/>
      <c r="M41" s="55">
        <f t="shared" si="4"/>
        <v>0</v>
      </c>
    </row>
    <row r="42" spans="1:16" ht="30" x14ac:dyDescent="0.25">
      <c r="A42" s="34" t="s">
        <v>25</v>
      </c>
      <c r="B42" s="35"/>
      <c r="C42" s="49">
        <v>132000</v>
      </c>
      <c r="D42" s="54"/>
      <c r="E42" s="56">
        <v>0</v>
      </c>
      <c r="F42" s="56"/>
      <c r="G42" s="56"/>
      <c r="H42" s="56"/>
      <c r="I42" s="56"/>
      <c r="J42" s="56">
        <v>56120.800000000003</v>
      </c>
      <c r="K42" s="56"/>
      <c r="L42" s="56"/>
      <c r="M42" s="55">
        <f t="shared" si="4"/>
        <v>56120.800000000003</v>
      </c>
      <c r="O42" s="11"/>
    </row>
    <row r="43" spans="1:16" ht="30" x14ac:dyDescent="0.25">
      <c r="A43" s="40" t="s">
        <v>26</v>
      </c>
      <c r="B43" s="41"/>
      <c r="C43" s="49">
        <v>6614979</v>
      </c>
      <c r="D43" s="54"/>
      <c r="E43" s="56">
        <v>0</v>
      </c>
      <c r="F43" s="56"/>
      <c r="G43" s="56"/>
      <c r="H43" s="56"/>
      <c r="I43" s="56">
        <v>0</v>
      </c>
      <c r="J43" s="56">
        <v>2606800</v>
      </c>
      <c r="K43" s="56"/>
      <c r="L43" s="56"/>
      <c r="M43" s="55">
        <f t="shared" si="4"/>
        <v>2606800</v>
      </c>
      <c r="N43" s="11"/>
    </row>
    <row r="44" spans="1:16" ht="45" x14ac:dyDescent="0.25">
      <c r="A44" s="21" t="s">
        <v>27</v>
      </c>
      <c r="B44" s="22"/>
      <c r="C44" s="49">
        <v>0</v>
      </c>
      <c r="D44" s="54"/>
      <c r="E44" s="56">
        <v>0</v>
      </c>
      <c r="F44" s="56"/>
      <c r="G44" s="56"/>
      <c r="H44" s="56"/>
      <c r="I44" s="56">
        <v>0</v>
      </c>
      <c r="J44" s="56"/>
      <c r="K44" s="56"/>
      <c r="L44" s="56"/>
      <c r="M44" s="55">
        <f t="shared" si="4"/>
        <v>0</v>
      </c>
    </row>
    <row r="45" spans="1:16" ht="15.75" thickBot="1" x14ac:dyDescent="0.3">
      <c r="A45" s="21" t="s">
        <v>28</v>
      </c>
      <c r="B45" s="22"/>
      <c r="C45" s="66">
        <v>9290500</v>
      </c>
      <c r="D45" s="33"/>
      <c r="E45" s="7">
        <v>0</v>
      </c>
      <c r="F45" s="7"/>
      <c r="G45" s="7">
        <v>36934</v>
      </c>
      <c r="H45" s="7">
        <v>68322</v>
      </c>
      <c r="I45" s="7">
        <v>54478.239999999998</v>
      </c>
      <c r="J45" s="7">
        <v>255586.26</v>
      </c>
      <c r="K45" s="7">
        <v>54852.54</v>
      </c>
      <c r="L45" s="7">
        <v>103468.63</v>
      </c>
      <c r="M45" s="55">
        <f t="shared" si="4"/>
        <v>573641.66999999993</v>
      </c>
    </row>
    <row r="46" spans="1:16" s="10" customFormat="1" ht="15.75" thickBot="1" x14ac:dyDescent="0.3">
      <c r="A46" s="20" t="s">
        <v>29</v>
      </c>
      <c r="B46" s="26"/>
      <c r="C46" s="50">
        <f>SUM(C47:C53)</f>
        <v>1408500</v>
      </c>
      <c r="D46" s="67"/>
      <c r="E46" s="67">
        <f>SUM(E47:E53)</f>
        <v>0</v>
      </c>
      <c r="F46" s="67">
        <f t="shared" ref="F46:K46" si="6">SUM(F47:F53)</f>
        <v>0</v>
      </c>
      <c r="G46" s="67">
        <f t="shared" si="6"/>
        <v>264000</v>
      </c>
      <c r="H46" s="67">
        <f t="shared" si="6"/>
        <v>466666.67</v>
      </c>
      <c r="I46" s="67">
        <f t="shared" si="6"/>
        <v>0</v>
      </c>
      <c r="J46" s="67">
        <f t="shared" si="6"/>
        <v>242000</v>
      </c>
      <c r="K46" s="67">
        <f t="shared" si="6"/>
        <v>0</v>
      </c>
      <c r="L46" s="67"/>
      <c r="M46" s="67">
        <f t="shared" ref="M46" si="7">SUM(M47:M53)</f>
        <v>972666.66999999993</v>
      </c>
    </row>
    <row r="47" spans="1:16" ht="30" x14ac:dyDescent="0.25">
      <c r="A47" s="21" t="s">
        <v>30</v>
      </c>
      <c r="B47" s="22"/>
      <c r="C47" s="51">
        <v>1408500</v>
      </c>
      <c r="D47" s="36"/>
      <c r="E47" s="38">
        <v>0</v>
      </c>
      <c r="F47" s="56">
        <v>0</v>
      </c>
      <c r="G47" s="56">
        <v>264000</v>
      </c>
      <c r="H47" s="56">
        <v>466666.67</v>
      </c>
      <c r="I47" s="56">
        <v>0</v>
      </c>
      <c r="J47" s="56">
        <v>242000</v>
      </c>
      <c r="K47" s="56">
        <v>0</v>
      </c>
      <c r="L47" s="56"/>
      <c r="M47" s="55">
        <f t="shared" si="4"/>
        <v>972666.66999999993</v>
      </c>
    </row>
    <row r="48" spans="1:16" ht="30" x14ac:dyDescent="0.25">
      <c r="A48" s="21" t="s">
        <v>31</v>
      </c>
      <c r="B48" s="22"/>
      <c r="C48" s="49"/>
      <c r="D48" s="56"/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/>
      <c r="M48" s="55">
        <f t="shared" si="4"/>
        <v>0</v>
      </c>
    </row>
    <row r="49" spans="1:16" ht="30" x14ac:dyDescent="0.25">
      <c r="A49" s="21" t="s">
        <v>32</v>
      </c>
      <c r="B49" s="22"/>
      <c r="C49" s="49"/>
      <c r="D49" s="56"/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/>
      <c r="M49" s="55">
        <f t="shared" si="4"/>
        <v>0</v>
      </c>
    </row>
    <row r="50" spans="1:16" ht="30" x14ac:dyDescent="0.25">
      <c r="A50" s="21" t="s">
        <v>33</v>
      </c>
      <c r="B50" s="22"/>
      <c r="C50" s="49"/>
      <c r="D50" s="56"/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/>
      <c r="M50" s="55">
        <f t="shared" si="4"/>
        <v>0</v>
      </c>
    </row>
    <row r="51" spans="1:16" ht="30" x14ac:dyDescent="0.25">
      <c r="A51" s="21" t="s">
        <v>34</v>
      </c>
      <c r="B51" s="22"/>
      <c r="C51" s="49"/>
      <c r="D51" s="56"/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/>
      <c r="M51" s="55">
        <f t="shared" si="4"/>
        <v>0</v>
      </c>
    </row>
    <row r="52" spans="1:16" ht="30.75" thickBot="1" x14ac:dyDescent="0.3">
      <c r="A52" s="21" t="s">
        <v>35</v>
      </c>
      <c r="B52" s="22"/>
      <c r="C52" s="49"/>
      <c r="D52" s="56"/>
      <c r="E52" s="56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/>
      <c r="M52" s="55">
        <f t="shared" si="4"/>
        <v>0</v>
      </c>
    </row>
    <row r="53" spans="1:16" ht="30.75" thickBot="1" x14ac:dyDescent="0.3">
      <c r="A53" s="21" t="s">
        <v>36</v>
      </c>
      <c r="B53" s="22"/>
      <c r="C53" s="66"/>
      <c r="D53" s="7"/>
      <c r="E53" s="7">
        <v>0</v>
      </c>
      <c r="F53" s="67">
        <f t="shared" ref="F53" si="8">SUM(F54:F60)</f>
        <v>0</v>
      </c>
      <c r="G53" s="67">
        <v>0</v>
      </c>
      <c r="H53" s="67">
        <v>0</v>
      </c>
      <c r="I53" s="67">
        <v>0</v>
      </c>
      <c r="J53" s="67">
        <f t="shared" ref="J53" si="9">SUM(J54:J60)</f>
        <v>0</v>
      </c>
      <c r="K53" s="67">
        <v>0</v>
      </c>
      <c r="L53" s="90"/>
      <c r="M53" s="55">
        <f t="shared" si="4"/>
        <v>0</v>
      </c>
    </row>
    <row r="54" spans="1:16" ht="15.75" thickBot="1" x14ac:dyDescent="0.3">
      <c r="A54" s="20" t="s">
        <v>37</v>
      </c>
      <c r="B54" s="22"/>
      <c r="C54" s="52"/>
      <c r="D54" s="67"/>
      <c r="E54" s="67">
        <f t="shared" ref="E54:F54" si="10">SUM(E55:E61)</f>
        <v>0</v>
      </c>
      <c r="F54" s="67">
        <f t="shared" si="10"/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67"/>
      <c r="M54" s="67">
        <f t="shared" ref="M54" si="11">SUM(M55:M61)</f>
        <v>521062.04</v>
      </c>
    </row>
    <row r="55" spans="1:16" ht="30" x14ac:dyDescent="0.25">
      <c r="A55" s="21" t="s">
        <v>38</v>
      </c>
      <c r="B55" s="22"/>
      <c r="C55" s="51"/>
      <c r="D55" s="38"/>
      <c r="E55" s="38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/>
      <c r="M55" s="55">
        <f t="shared" si="4"/>
        <v>0</v>
      </c>
    </row>
    <row r="56" spans="1:16" ht="30" x14ac:dyDescent="0.25">
      <c r="A56" s="21" t="s">
        <v>39</v>
      </c>
      <c r="B56" s="22"/>
      <c r="C56" s="49"/>
      <c r="D56" s="56"/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/>
      <c r="M56" s="55">
        <f t="shared" si="4"/>
        <v>0</v>
      </c>
    </row>
    <row r="57" spans="1:16" ht="30" x14ac:dyDescent="0.25">
      <c r="A57" s="21" t="s">
        <v>40</v>
      </c>
      <c r="B57" s="22"/>
      <c r="C57" s="49"/>
      <c r="D57" s="56"/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/>
      <c r="M57" s="55">
        <f t="shared" si="4"/>
        <v>0</v>
      </c>
    </row>
    <row r="58" spans="1:16" ht="30" x14ac:dyDescent="0.25">
      <c r="A58" s="34" t="s">
        <v>41</v>
      </c>
      <c r="B58" s="35"/>
      <c r="C58" s="49"/>
      <c r="D58" s="56"/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/>
      <c r="M58" s="55">
        <f t="shared" si="4"/>
        <v>0</v>
      </c>
    </row>
    <row r="59" spans="1:16" ht="30" x14ac:dyDescent="0.25">
      <c r="A59" s="40" t="s">
        <v>42</v>
      </c>
      <c r="B59" s="41"/>
      <c r="C59" s="49"/>
      <c r="D59" s="56"/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/>
      <c r="M59" s="55">
        <f t="shared" si="4"/>
        <v>0</v>
      </c>
    </row>
    <row r="60" spans="1:16" ht="30.75" thickBot="1" x14ac:dyDescent="0.3">
      <c r="A60" s="21" t="s">
        <v>43</v>
      </c>
      <c r="B60" s="22"/>
      <c r="C60" s="49"/>
      <c r="D60" s="56"/>
      <c r="E60" s="56">
        <v>0</v>
      </c>
      <c r="F60" s="7">
        <v>0</v>
      </c>
      <c r="G60" s="7"/>
      <c r="H60" s="7">
        <v>0</v>
      </c>
      <c r="I60" s="7">
        <v>0</v>
      </c>
      <c r="J60" s="7">
        <v>0</v>
      </c>
      <c r="K60" s="56">
        <v>0</v>
      </c>
      <c r="L60" s="7"/>
      <c r="M60" s="55">
        <f t="shared" si="4"/>
        <v>0</v>
      </c>
    </row>
    <row r="61" spans="1:16" ht="30.75" thickBot="1" x14ac:dyDescent="0.3">
      <c r="A61" s="21" t="s">
        <v>44</v>
      </c>
      <c r="B61" s="22"/>
      <c r="C61" s="66"/>
      <c r="D61" s="7"/>
      <c r="E61" s="7">
        <v>0</v>
      </c>
      <c r="F61" s="87">
        <f t="shared" ref="F61:I61" si="12">SUM(F62:F70)</f>
        <v>0</v>
      </c>
      <c r="G61" s="87"/>
      <c r="H61" s="87">
        <f t="shared" si="12"/>
        <v>0</v>
      </c>
      <c r="I61" s="87">
        <f t="shared" si="12"/>
        <v>0</v>
      </c>
      <c r="J61" s="87">
        <f t="shared" ref="J61" si="13">SUM(J62:J70)</f>
        <v>521062.04</v>
      </c>
      <c r="K61" s="7">
        <v>0</v>
      </c>
      <c r="L61" s="7"/>
      <c r="M61" s="55">
        <f t="shared" si="4"/>
        <v>521062.04</v>
      </c>
    </row>
    <row r="62" spans="1:16" ht="30.75" thickBot="1" x14ac:dyDescent="0.3">
      <c r="A62" s="20" t="s">
        <v>45</v>
      </c>
      <c r="B62" s="22"/>
      <c r="C62" s="52">
        <f>SUM(C63:C71)</f>
        <v>1468234</v>
      </c>
      <c r="D62" s="67"/>
      <c r="E62" s="67">
        <f t="shared" ref="E62:M62" si="14">SUM(E63:E71)</f>
        <v>0</v>
      </c>
      <c r="F62" s="67">
        <f t="shared" si="14"/>
        <v>0</v>
      </c>
      <c r="G62" s="67">
        <f t="shared" si="14"/>
        <v>176858.05</v>
      </c>
      <c r="H62" s="67">
        <f t="shared" si="14"/>
        <v>0</v>
      </c>
      <c r="I62" s="67">
        <f t="shared" si="14"/>
        <v>0</v>
      </c>
      <c r="J62" s="67">
        <f t="shared" ref="J62:K62" si="15">SUM(J63:J71)</f>
        <v>260531.02</v>
      </c>
      <c r="K62" s="67">
        <f t="shared" si="15"/>
        <v>98530</v>
      </c>
      <c r="L62" s="67"/>
      <c r="M62" s="67">
        <f t="shared" si="14"/>
        <v>609669.07000000007</v>
      </c>
      <c r="P62" s="11"/>
    </row>
    <row r="63" spans="1:16" x14ac:dyDescent="0.25">
      <c r="A63" s="21" t="s">
        <v>46</v>
      </c>
      <c r="B63" s="22"/>
      <c r="C63" s="66">
        <v>469800</v>
      </c>
      <c r="D63" s="33"/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260531.02</v>
      </c>
      <c r="K63" s="7"/>
      <c r="L63" s="7">
        <v>73750</v>
      </c>
      <c r="M63" s="55">
        <f>SUM(E63:L63)</f>
        <v>334281.02</v>
      </c>
    </row>
    <row r="64" spans="1:16" ht="30" x14ac:dyDescent="0.25">
      <c r="A64" s="21" t="s">
        <v>47</v>
      </c>
      <c r="B64" s="22"/>
      <c r="C64" s="49">
        <v>938434</v>
      </c>
      <c r="D64" s="54"/>
      <c r="E64" s="56">
        <v>0</v>
      </c>
      <c r="F64" s="56">
        <v>0</v>
      </c>
      <c r="G64" s="56">
        <v>176858.05</v>
      </c>
      <c r="H64" s="56">
        <v>0</v>
      </c>
      <c r="I64" s="56">
        <v>0</v>
      </c>
      <c r="J64" s="56">
        <v>0</v>
      </c>
      <c r="K64" s="56">
        <v>0</v>
      </c>
      <c r="L64" s="56"/>
      <c r="M64" s="55">
        <f t="shared" ref="M64:M71" si="16">SUM(E64:L64)</f>
        <v>176858.05</v>
      </c>
    </row>
    <row r="65" spans="1:16" ht="30" x14ac:dyDescent="0.25">
      <c r="A65" s="21" t="s">
        <v>48</v>
      </c>
      <c r="B65" s="22"/>
      <c r="C65" s="49">
        <v>60000</v>
      </c>
      <c r="D65" s="56"/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/>
      <c r="M65" s="55">
        <f t="shared" si="16"/>
        <v>0</v>
      </c>
    </row>
    <row r="66" spans="1:16" ht="30" x14ac:dyDescent="0.25">
      <c r="A66" s="21" t="s">
        <v>49</v>
      </c>
      <c r="B66" s="22"/>
      <c r="C66" s="49">
        <v>0</v>
      </c>
      <c r="D66" s="56"/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/>
      <c r="M66" s="55">
        <f t="shared" si="16"/>
        <v>0</v>
      </c>
    </row>
    <row r="67" spans="1:16" ht="30" x14ac:dyDescent="0.25">
      <c r="A67" s="21" t="s">
        <v>50</v>
      </c>
      <c r="B67" s="22"/>
      <c r="C67" s="49">
        <v>0</v>
      </c>
      <c r="D67" s="56"/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6">
        <v>98530</v>
      </c>
      <c r="L67" s="56"/>
      <c r="M67" s="55">
        <f t="shared" si="16"/>
        <v>98530</v>
      </c>
    </row>
    <row r="68" spans="1:16" ht="22.5" customHeight="1" x14ac:dyDescent="0.25">
      <c r="A68" s="21" t="s">
        <v>51</v>
      </c>
      <c r="B68" s="22"/>
      <c r="C68" s="49"/>
      <c r="D68" s="56"/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/>
      <c r="M68" s="55">
        <f t="shared" si="16"/>
        <v>0</v>
      </c>
    </row>
    <row r="69" spans="1:16" ht="19.5" customHeight="1" x14ac:dyDescent="0.25">
      <c r="A69" s="21" t="s">
        <v>52</v>
      </c>
      <c r="B69" s="22"/>
      <c r="C69" s="49"/>
      <c r="D69" s="56"/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/>
      <c r="M69" s="55">
        <f t="shared" si="16"/>
        <v>0</v>
      </c>
    </row>
    <row r="70" spans="1:16" x14ac:dyDescent="0.25">
      <c r="A70" s="21" t="s">
        <v>53</v>
      </c>
      <c r="B70" s="22"/>
      <c r="C70" s="49">
        <v>0</v>
      </c>
      <c r="D70" s="56"/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6">
        <v>0</v>
      </c>
      <c r="L70" s="56"/>
      <c r="M70" s="55">
        <f t="shared" si="16"/>
        <v>0</v>
      </c>
    </row>
    <row r="71" spans="1:16" ht="35.25" customHeight="1" thickBot="1" x14ac:dyDescent="0.3">
      <c r="A71" s="21" t="s">
        <v>54</v>
      </c>
      <c r="B71" s="22"/>
      <c r="C71" s="66"/>
      <c r="D71" s="7"/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/>
      <c r="M71" s="55">
        <f t="shared" si="16"/>
        <v>0</v>
      </c>
    </row>
    <row r="72" spans="1:16" ht="15.75" thickBot="1" x14ac:dyDescent="0.3">
      <c r="A72" s="20" t="s">
        <v>55</v>
      </c>
      <c r="B72" s="22"/>
      <c r="C72" s="52">
        <f>+C73</f>
        <v>0</v>
      </c>
      <c r="D72" s="67"/>
      <c r="E72" s="67">
        <f t="shared" ref="E72" si="17">SUM(E73:E76)</f>
        <v>0</v>
      </c>
      <c r="F72" s="67">
        <f t="shared" ref="F72:M72" si="18">SUM(F73:F76)</f>
        <v>0</v>
      </c>
      <c r="G72" s="67">
        <f t="shared" si="18"/>
        <v>0</v>
      </c>
      <c r="H72" s="67">
        <f t="shared" ref="H72:I72" si="19">SUM(H73:H76)</f>
        <v>0</v>
      </c>
      <c r="I72" s="67">
        <f t="shared" si="19"/>
        <v>0</v>
      </c>
      <c r="J72" s="67">
        <f t="shared" ref="J72:K72" si="20">SUM(J73:J76)</f>
        <v>0</v>
      </c>
      <c r="K72" s="67">
        <f t="shared" si="20"/>
        <v>0</v>
      </c>
      <c r="L72" s="67"/>
      <c r="M72" s="67">
        <f t="shared" si="18"/>
        <v>0</v>
      </c>
    </row>
    <row r="73" spans="1:16" x14ac:dyDescent="0.25">
      <c r="A73" s="21" t="s">
        <v>56</v>
      </c>
      <c r="B73" s="22"/>
      <c r="C73" s="51">
        <v>0</v>
      </c>
      <c r="D73" s="38"/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38">
        <v>0</v>
      </c>
      <c r="L73" s="38"/>
      <c r="M73" s="55">
        <f t="shared" ref="M73:M83" si="21">SUM(E73:G73)</f>
        <v>0</v>
      </c>
    </row>
    <row r="74" spans="1:16" x14ac:dyDescent="0.25">
      <c r="A74" s="21" t="s">
        <v>57</v>
      </c>
      <c r="B74" s="22"/>
      <c r="C74" s="49"/>
      <c r="D74" s="56"/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/>
      <c r="M74" s="55">
        <f t="shared" si="21"/>
        <v>0</v>
      </c>
    </row>
    <row r="75" spans="1:16" x14ac:dyDescent="0.25">
      <c r="A75" s="44" t="s">
        <v>58</v>
      </c>
      <c r="B75" s="35"/>
      <c r="C75" s="51"/>
      <c r="D75" s="38"/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/>
      <c r="M75" s="55">
        <f t="shared" si="21"/>
        <v>0</v>
      </c>
      <c r="O75" s="11"/>
    </row>
    <row r="76" spans="1:16" ht="45.75" thickBot="1" x14ac:dyDescent="0.3">
      <c r="A76" s="40" t="s">
        <v>59</v>
      </c>
      <c r="B76" s="41"/>
      <c r="C76" s="58"/>
      <c r="D76" s="43"/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/>
      <c r="M76" s="55">
        <f t="shared" si="21"/>
        <v>0</v>
      </c>
      <c r="P76" t="s">
        <v>96</v>
      </c>
    </row>
    <row r="77" spans="1:16" ht="30.75" thickBot="1" x14ac:dyDescent="0.3">
      <c r="A77" s="20" t="s">
        <v>60</v>
      </c>
      <c r="B77" s="22"/>
      <c r="C77" s="52"/>
      <c r="D77" s="67"/>
      <c r="E77" s="67">
        <f t="shared" ref="E77:M77" si="22">SUM(E78:E79)</f>
        <v>0</v>
      </c>
      <c r="F77" s="67">
        <f t="shared" si="22"/>
        <v>0</v>
      </c>
      <c r="G77" s="67">
        <f t="shared" si="22"/>
        <v>0</v>
      </c>
      <c r="H77" s="67">
        <f t="shared" ref="H77:I77" si="23">SUM(H78:H79)</f>
        <v>0</v>
      </c>
      <c r="I77" s="67">
        <f t="shared" si="23"/>
        <v>0</v>
      </c>
      <c r="J77" s="67">
        <f t="shared" ref="J77:K77" si="24">SUM(J78:J79)</f>
        <v>0</v>
      </c>
      <c r="K77" s="67">
        <f t="shared" si="24"/>
        <v>0</v>
      </c>
      <c r="L77" s="67"/>
      <c r="M77" s="67">
        <f t="shared" si="22"/>
        <v>0</v>
      </c>
    </row>
    <row r="78" spans="1:16" x14ac:dyDescent="0.25">
      <c r="A78" s="21" t="s">
        <v>61</v>
      </c>
      <c r="B78" s="22"/>
      <c r="C78" s="51"/>
      <c r="D78" s="38"/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38">
        <v>0</v>
      </c>
      <c r="L78" s="38"/>
      <c r="M78" s="55">
        <f t="shared" si="21"/>
        <v>0</v>
      </c>
    </row>
    <row r="79" spans="1:16" ht="30.75" thickBot="1" x14ac:dyDescent="0.3">
      <c r="A79" s="21" t="s">
        <v>62</v>
      </c>
      <c r="B79" s="22"/>
      <c r="C79" s="66"/>
      <c r="D79" s="7"/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/>
      <c r="M79" s="55">
        <f t="shared" si="21"/>
        <v>0</v>
      </c>
    </row>
    <row r="80" spans="1:16" ht="15.75" thickBot="1" x14ac:dyDescent="0.3">
      <c r="A80" s="20" t="s">
        <v>63</v>
      </c>
      <c r="B80" s="22"/>
      <c r="C80" s="52"/>
      <c r="D80" s="67"/>
      <c r="E80" s="67">
        <f t="shared" ref="E80:M80" si="25">SUM(E81:E83)</f>
        <v>0</v>
      </c>
      <c r="F80" s="67">
        <f t="shared" si="25"/>
        <v>0</v>
      </c>
      <c r="G80" s="67">
        <f t="shared" si="25"/>
        <v>0</v>
      </c>
      <c r="H80" s="67">
        <f t="shared" ref="H80:I80" si="26">SUM(H81:H83)</f>
        <v>0</v>
      </c>
      <c r="I80" s="67">
        <f t="shared" si="26"/>
        <v>0</v>
      </c>
      <c r="J80" s="67">
        <f t="shared" ref="J80:K80" si="27">SUM(J81:J83)</f>
        <v>0</v>
      </c>
      <c r="K80" s="67">
        <f t="shared" si="27"/>
        <v>0</v>
      </c>
      <c r="L80" s="67"/>
      <c r="M80" s="67">
        <f t="shared" si="25"/>
        <v>0</v>
      </c>
    </row>
    <row r="81" spans="1:16" x14ac:dyDescent="0.25">
      <c r="A81" s="23" t="s">
        <v>64</v>
      </c>
      <c r="B81" s="22"/>
      <c r="C81" s="51"/>
      <c r="D81" s="38"/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38">
        <v>0</v>
      </c>
      <c r="L81" s="38"/>
      <c r="M81" s="55">
        <f t="shared" si="21"/>
        <v>0</v>
      </c>
    </row>
    <row r="82" spans="1:16" x14ac:dyDescent="0.25">
      <c r="A82" s="23" t="s">
        <v>65</v>
      </c>
      <c r="B82" s="22"/>
      <c r="C82" s="49"/>
      <c r="D82" s="56"/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/>
      <c r="M82" s="55">
        <f t="shared" si="21"/>
        <v>0</v>
      </c>
      <c r="O82" s="11"/>
      <c r="P82" s="11"/>
    </row>
    <row r="83" spans="1:16" ht="30.75" thickBot="1" x14ac:dyDescent="0.3">
      <c r="A83" s="21" t="s">
        <v>66</v>
      </c>
      <c r="B83" s="22"/>
      <c r="C83" s="58"/>
      <c r="D83" s="43"/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/>
      <c r="M83" s="55">
        <f t="shared" si="21"/>
        <v>0</v>
      </c>
    </row>
    <row r="84" spans="1:16" ht="15.75" thickBot="1" x14ac:dyDescent="0.3">
      <c r="A84" s="27" t="s">
        <v>67</v>
      </c>
      <c r="B84" s="28"/>
      <c r="C84" s="52">
        <f>+C19</f>
        <v>253461144</v>
      </c>
      <c r="D84" s="52"/>
      <c r="E84" s="69">
        <f t="shared" ref="E84:L84" si="28">+E20+E26+E36+E46+E62</f>
        <v>12475179.949999999</v>
      </c>
      <c r="F84" s="69">
        <f t="shared" si="28"/>
        <v>13279621.379999999</v>
      </c>
      <c r="G84" s="69">
        <f t="shared" si="28"/>
        <v>24241985.440000001</v>
      </c>
      <c r="H84" s="69">
        <f t="shared" si="28"/>
        <v>23932462.16</v>
      </c>
      <c r="I84" s="69">
        <f t="shared" si="28"/>
        <v>15165887.059999999</v>
      </c>
      <c r="J84" s="69">
        <f t="shared" si="28"/>
        <v>17879017.040000003</v>
      </c>
      <c r="K84" s="69">
        <f t="shared" si="28"/>
        <v>15090097.000000002</v>
      </c>
      <c r="L84" s="69">
        <f t="shared" si="28"/>
        <v>18912260.449999999</v>
      </c>
      <c r="M84" s="69">
        <f>+M20+M26+M36+M46+M62</f>
        <v>141050260.47999996</v>
      </c>
    </row>
    <row r="85" spans="1:16" ht="15.75" thickBot="1" x14ac:dyDescent="0.3">
      <c r="A85" s="24"/>
      <c r="B85" s="22"/>
      <c r="C85" s="70"/>
      <c r="D85" s="33"/>
      <c r="E85" s="7"/>
      <c r="F85" s="7"/>
      <c r="G85" s="7"/>
      <c r="H85" s="7"/>
      <c r="I85" s="7"/>
      <c r="J85" s="7"/>
      <c r="K85" s="7"/>
      <c r="L85" s="7"/>
      <c r="M85" s="8"/>
    </row>
    <row r="86" spans="1:16" ht="15.75" thickBot="1" x14ac:dyDescent="0.3">
      <c r="A86" s="29" t="s">
        <v>68</v>
      </c>
      <c r="B86" s="30"/>
      <c r="C86" s="52"/>
      <c r="D86" s="71"/>
      <c r="E86" s="71">
        <v>0</v>
      </c>
      <c r="F86" s="71">
        <v>0</v>
      </c>
      <c r="G86" s="71">
        <v>0</v>
      </c>
      <c r="H86" s="71">
        <v>0</v>
      </c>
      <c r="I86" s="71">
        <v>0</v>
      </c>
      <c r="J86" s="71">
        <v>0</v>
      </c>
      <c r="K86" s="71">
        <v>0</v>
      </c>
      <c r="L86" s="71"/>
      <c r="M86" s="83">
        <v>0</v>
      </c>
    </row>
    <row r="87" spans="1:16" ht="30" x14ac:dyDescent="0.25">
      <c r="A87" s="20" t="s">
        <v>69</v>
      </c>
      <c r="B87" s="22"/>
      <c r="C87" s="51">
        <v>0</v>
      </c>
      <c r="D87" s="47"/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/>
      <c r="M87" s="55">
        <f t="shared" ref="M87:M94" si="29">SUM(E87:F87)</f>
        <v>0</v>
      </c>
    </row>
    <row r="88" spans="1:16" ht="30" x14ac:dyDescent="0.25">
      <c r="A88" s="21" t="s">
        <v>70</v>
      </c>
      <c r="B88" s="22"/>
      <c r="C88" s="49">
        <v>0</v>
      </c>
      <c r="D88" s="59"/>
      <c r="E88" s="59">
        <v>0</v>
      </c>
      <c r="F88" s="59">
        <v>0</v>
      </c>
      <c r="G88" s="59">
        <v>0</v>
      </c>
      <c r="H88" s="59">
        <v>0</v>
      </c>
      <c r="I88" s="59">
        <v>0</v>
      </c>
      <c r="J88" s="59">
        <v>0</v>
      </c>
      <c r="K88" s="59">
        <v>0</v>
      </c>
      <c r="L88" s="59"/>
      <c r="M88" s="55">
        <f t="shared" si="29"/>
        <v>0</v>
      </c>
    </row>
    <row r="89" spans="1:16" ht="30.75" thickBot="1" x14ac:dyDescent="0.3">
      <c r="A89" s="21" t="s">
        <v>71</v>
      </c>
      <c r="B89" s="22"/>
      <c r="C89" s="72"/>
      <c r="D89" s="8"/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/>
      <c r="M89" s="55">
        <f t="shared" si="29"/>
        <v>0</v>
      </c>
    </row>
    <row r="90" spans="1:16" ht="15.75" thickBot="1" x14ac:dyDescent="0.3">
      <c r="A90" s="20" t="s">
        <v>72</v>
      </c>
      <c r="C90" s="73">
        <v>0</v>
      </c>
      <c r="D90" s="71"/>
      <c r="E90" s="71">
        <v>0</v>
      </c>
      <c r="F90" s="71">
        <v>0</v>
      </c>
      <c r="G90" s="71">
        <v>0</v>
      </c>
      <c r="H90" s="71">
        <v>0</v>
      </c>
      <c r="I90" s="71">
        <v>0</v>
      </c>
      <c r="J90" s="71">
        <v>0</v>
      </c>
      <c r="K90" s="71">
        <v>0</v>
      </c>
      <c r="L90" s="71">
        <v>0</v>
      </c>
      <c r="M90" s="55">
        <f t="shared" si="29"/>
        <v>0</v>
      </c>
    </row>
    <row r="91" spans="1:16" x14ac:dyDescent="0.25">
      <c r="A91" s="23" t="s">
        <v>73</v>
      </c>
      <c r="B91" s="22"/>
      <c r="C91" s="66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/>
      <c r="M91" s="55">
        <f t="shared" si="29"/>
        <v>0</v>
      </c>
    </row>
    <row r="92" spans="1:16" x14ac:dyDescent="0.25">
      <c r="A92" s="23" t="s">
        <v>74</v>
      </c>
      <c r="C92" s="74"/>
      <c r="D92" s="59"/>
      <c r="E92" s="59">
        <v>0</v>
      </c>
      <c r="F92" s="59">
        <v>0</v>
      </c>
      <c r="G92" s="59">
        <v>0</v>
      </c>
      <c r="H92" s="59">
        <v>0</v>
      </c>
      <c r="I92" s="59">
        <v>0</v>
      </c>
      <c r="J92" s="59">
        <v>0</v>
      </c>
      <c r="K92" s="59">
        <v>0</v>
      </c>
      <c r="L92" s="59"/>
      <c r="M92" s="55">
        <f t="shared" si="29"/>
        <v>0</v>
      </c>
    </row>
    <row r="93" spans="1:16" x14ac:dyDescent="0.25">
      <c r="A93" s="23"/>
      <c r="C93" s="76">
        <v>0</v>
      </c>
      <c r="D93" s="75"/>
      <c r="E93" s="8"/>
      <c r="F93" s="8"/>
      <c r="G93" s="8"/>
      <c r="H93" s="11"/>
      <c r="I93" s="11"/>
      <c r="J93" s="11"/>
      <c r="K93" s="11"/>
      <c r="L93" s="11"/>
      <c r="M93" s="86"/>
    </row>
    <row r="94" spans="1:16" ht="15.75" thickBot="1" x14ac:dyDescent="0.3">
      <c r="A94" s="23"/>
      <c r="C94" s="77"/>
      <c r="D94" s="8"/>
      <c r="E94" s="8"/>
      <c r="F94" s="8"/>
      <c r="G94" s="8"/>
      <c r="H94" s="8"/>
      <c r="I94" s="8"/>
      <c r="J94" s="8"/>
      <c r="K94" s="8"/>
      <c r="L94" s="8"/>
      <c r="M94" s="82">
        <f t="shared" si="29"/>
        <v>0</v>
      </c>
    </row>
    <row r="95" spans="1:16" ht="15.75" thickBot="1" x14ac:dyDescent="0.3">
      <c r="A95" s="31" t="s">
        <v>75</v>
      </c>
      <c r="C95" s="78"/>
      <c r="D95" s="71"/>
      <c r="E95" s="71">
        <v>0</v>
      </c>
      <c r="F95" s="71">
        <v>0</v>
      </c>
      <c r="G95" s="71">
        <v>0</v>
      </c>
      <c r="H95" s="71"/>
      <c r="I95" s="71"/>
      <c r="J95" s="71"/>
      <c r="K95" s="71"/>
      <c r="L95" s="71"/>
      <c r="M95" s="71">
        <v>0</v>
      </c>
    </row>
    <row r="96" spans="1:16" ht="30.75" thickBot="1" x14ac:dyDescent="0.3">
      <c r="A96" s="21" t="s">
        <v>76</v>
      </c>
      <c r="B96" s="22"/>
      <c r="C96" s="80">
        <v>0</v>
      </c>
      <c r="D96" s="80"/>
      <c r="E96" s="80">
        <v>0</v>
      </c>
      <c r="F96" s="80">
        <v>0</v>
      </c>
      <c r="G96" s="80">
        <v>0</v>
      </c>
      <c r="H96" s="80">
        <v>0</v>
      </c>
      <c r="I96" s="80">
        <v>0</v>
      </c>
      <c r="J96" s="80">
        <v>0</v>
      </c>
      <c r="K96" s="80">
        <v>0</v>
      </c>
      <c r="L96" s="80"/>
      <c r="M96" s="80">
        <v>0</v>
      </c>
    </row>
    <row r="97" spans="1:15" ht="15.75" thickTop="1" x14ac:dyDescent="0.25">
      <c r="A97" s="27" t="s">
        <v>77</v>
      </c>
      <c r="B97" s="28"/>
      <c r="C97" s="79">
        <v>0</v>
      </c>
      <c r="D97" s="79"/>
      <c r="E97" s="79">
        <v>0</v>
      </c>
      <c r="F97" s="79">
        <v>0</v>
      </c>
      <c r="G97" s="79">
        <v>0</v>
      </c>
      <c r="H97" s="79">
        <v>0</v>
      </c>
      <c r="I97" s="79">
        <v>0</v>
      </c>
      <c r="J97" s="79"/>
      <c r="K97" s="79"/>
      <c r="L97" s="79"/>
      <c r="M97" s="79">
        <v>0</v>
      </c>
    </row>
    <row r="98" spans="1:15" x14ac:dyDescent="0.25">
      <c r="A98" s="46"/>
      <c r="B98" s="35"/>
      <c r="C98" s="36"/>
      <c r="D98" s="37"/>
      <c r="E98" s="39"/>
      <c r="F98" s="39"/>
      <c r="G98" s="39"/>
      <c r="H98" s="39"/>
      <c r="I98" s="39"/>
      <c r="J98" s="39"/>
      <c r="K98" s="39"/>
      <c r="L98" s="39"/>
      <c r="M98" s="47"/>
    </row>
    <row r="99" spans="1:15" ht="21" customHeight="1" thickBot="1" x14ac:dyDescent="0.3">
      <c r="A99" s="45" t="s">
        <v>78</v>
      </c>
      <c r="B99" s="32"/>
      <c r="C99" s="81">
        <f t="shared" ref="C99:M99" si="30">+C84+C97</f>
        <v>253461144</v>
      </c>
      <c r="D99" s="81">
        <f t="shared" si="30"/>
        <v>0</v>
      </c>
      <c r="E99" s="81">
        <f t="shared" si="30"/>
        <v>12475179.949999999</v>
      </c>
      <c r="F99" s="81">
        <f t="shared" si="30"/>
        <v>13279621.379999999</v>
      </c>
      <c r="G99" s="81">
        <f t="shared" si="30"/>
        <v>24241985.440000001</v>
      </c>
      <c r="H99" s="81">
        <f t="shared" si="30"/>
        <v>23932462.16</v>
      </c>
      <c r="I99" s="81">
        <f t="shared" si="30"/>
        <v>15165887.059999999</v>
      </c>
      <c r="J99" s="81">
        <f t="shared" si="30"/>
        <v>17879017.040000003</v>
      </c>
      <c r="K99" s="81">
        <f t="shared" si="30"/>
        <v>15090097.000000002</v>
      </c>
      <c r="L99" s="81">
        <f t="shared" si="30"/>
        <v>18912260.449999999</v>
      </c>
      <c r="M99" s="81">
        <f t="shared" si="30"/>
        <v>141050260.47999996</v>
      </c>
      <c r="O99" s="11"/>
    </row>
    <row r="100" spans="1:15" ht="15.75" thickTop="1" x14ac:dyDescent="0.25">
      <c r="A100" s="10" t="s">
        <v>85</v>
      </c>
      <c r="M100" s="11"/>
    </row>
    <row r="101" spans="1:15" x14ac:dyDescent="0.25">
      <c r="A101" s="2" t="s">
        <v>86</v>
      </c>
    </row>
    <row r="102" spans="1:15" x14ac:dyDescent="0.25">
      <c r="A102" s="2" t="s">
        <v>87</v>
      </c>
    </row>
    <row r="103" spans="1:15" x14ac:dyDescent="0.25">
      <c r="A103" s="2" t="s">
        <v>88</v>
      </c>
    </row>
    <row r="104" spans="1:15" x14ac:dyDescent="0.25">
      <c r="A104" s="2" t="s">
        <v>89</v>
      </c>
    </row>
    <row r="105" spans="1:15" x14ac:dyDescent="0.25">
      <c r="A105" s="2" t="s">
        <v>90</v>
      </c>
    </row>
    <row r="106" spans="1:15" x14ac:dyDescent="0.25">
      <c r="A106" s="2" t="s">
        <v>94</v>
      </c>
    </row>
    <row r="107" spans="1:15" x14ac:dyDescent="0.25">
      <c r="A107" s="2"/>
    </row>
    <row r="108" spans="1:15" x14ac:dyDescent="0.25">
      <c r="A108" s="2"/>
    </row>
    <row r="109" spans="1:15" x14ac:dyDescent="0.25">
      <c r="A109" s="2"/>
    </row>
    <row r="110" spans="1:15" x14ac:dyDescent="0.25">
      <c r="A110" s="2"/>
    </row>
    <row r="111" spans="1:15" x14ac:dyDescent="0.25">
      <c r="A111" s="2"/>
    </row>
    <row r="112" spans="1:15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I16"/>
    <mergeCell ref="A11:M11"/>
    <mergeCell ref="A12:M12"/>
    <mergeCell ref="A13:M13"/>
    <mergeCell ref="A14:M14"/>
    <mergeCell ref="A15:M15"/>
  </mergeCells>
  <printOptions horizontalCentered="1"/>
  <pageMargins left="0" right="0" top="0.19685039370078741" bottom="0.19685039370078741" header="0.31496062992125984" footer="0.31496062992125984"/>
  <pageSetup paperSize="5" scale="84" fitToHeight="0" orientation="landscape" r:id="rId1"/>
  <headerFooter>
    <oddFooter>Página &amp;P</oddFooter>
  </headerFooter>
  <rowBreaks count="4" manualBreakCount="4">
    <brk id="36" max="8" man="1"/>
    <brk id="54" max="8" man="1"/>
    <brk id="70" max="8" man="1"/>
    <brk id="89" max="8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2023-04-03T18:58:08Z</cp:lastPrinted>
  <dcterms:created xsi:type="dcterms:W3CDTF">2018-04-17T18:57:16Z</dcterms:created>
  <dcterms:modified xsi:type="dcterms:W3CDTF">2023-09-04T17:07:22Z</dcterms:modified>
  <cp:category/>
  <cp:contentStatus/>
</cp:coreProperties>
</file>