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Julio/"/>
    </mc:Choice>
  </mc:AlternateContent>
  <xr:revisionPtr revIDLastSave="0" documentId="8_{3F78086B-6767-438D-ABFF-E3AF7B74C2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9" i="3" l="1"/>
  <c r="K84" i="3"/>
  <c r="L34" i="3"/>
  <c r="K80" i="3"/>
  <c r="K77" i="3"/>
  <c r="K72" i="3"/>
  <c r="K54" i="3"/>
  <c r="L54" i="3" s="1"/>
  <c r="K46" i="3"/>
  <c r="L46" i="3" s="1"/>
  <c r="K36" i="3"/>
  <c r="K26" i="3"/>
  <c r="K20" i="3"/>
  <c r="L68" i="3"/>
  <c r="L66" i="3"/>
  <c r="L65" i="3"/>
  <c r="L64" i="3"/>
  <c r="L63" i="3"/>
  <c r="L47" i="3"/>
  <c r="L45" i="3"/>
  <c r="L43" i="3"/>
  <c r="L42" i="3"/>
  <c r="L41" i="3"/>
  <c r="L40" i="3"/>
  <c r="L39" i="3"/>
  <c r="L38" i="3"/>
  <c r="L37" i="3"/>
  <c r="L35" i="3"/>
  <c r="L33" i="3"/>
  <c r="L32" i="3"/>
  <c r="L31" i="3"/>
  <c r="L30" i="3"/>
  <c r="L29" i="3"/>
  <c r="L28" i="3"/>
  <c r="L27" i="3"/>
  <c r="L25" i="3"/>
  <c r="L24" i="3"/>
  <c r="L23" i="3"/>
  <c r="L22" i="3"/>
  <c r="L21" i="3"/>
  <c r="J80" i="3"/>
  <c r="J77" i="3"/>
  <c r="J72" i="3"/>
  <c r="J54" i="3"/>
  <c r="I54" i="3"/>
  <c r="J46" i="3"/>
  <c r="J62" i="3"/>
  <c r="K19" i="3" l="1"/>
  <c r="J36" i="3"/>
  <c r="J26" i="3" l="1"/>
  <c r="L26" i="3" s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L96" i="3"/>
  <c r="L95" i="3"/>
  <c r="L92" i="3"/>
  <c r="L91" i="3"/>
  <c r="L90" i="3"/>
  <c r="L89" i="3"/>
  <c r="L88" i="3"/>
  <c r="L87" i="3"/>
  <c r="J84" i="3" l="1"/>
  <c r="J99" i="3" s="1"/>
  <c r="I84" i="3"/>
  <c r="I99" i="3" s="1"/>
  <c r="J19" i="3"/>
  <c r="L20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L36" i="3" l="1"/>
  <c r="G84" i="3"/>
  <c r="G99" i="3" s="1"/>
  <c r="C19" i="3"/>
  <c r="C84" i="3" s="1"/>
  <c r="G19" i="3"/>
  <c r="F84" i="3"/>
  <c r="F99" i="3" s="1"/>
  <c r="F19" i="3"/>
  <c r="E80" i="3" l="1"/>
  <c r="L79" i="3"/>
  <c r="L71" i="3"/>
  <c r="E46" i="3"/>
  <c r="E36" i="3"/>
  <c r="E26" i="3"/>
  <c r="E20" i="3"/>
  <c r="E54" i="3"/>
  <c r="E62" i="3"/>
  <c r="E72" i="3"/>
  <c r="L76" i="3"/>
  <c r="E77" i="3"/>
  <c r="E19" i="3" l="1"/>
  <c r="L62" i="3"/>
  <c r="L19" i="3" s="1"/>
  <c r="D99" i="3"/>
  <c r="L53" i="3" l="1"/>
  <c r="C99" i="3"/>
  <c r="E84" i="3" l="1"/>
  <c r="E99" i="3" s="1"/>
  <c r="L84" i="3" l="1"/>
  <c r="L99" i="3" s="1"/>
</calcChain>
</file>

<file path=xl/sharedStrings.xml><?xml version="1.0" encoding="utf-8"?>
<sst xmlns="http://schemas.openxmlformats.org/spreadsheetml/2006/main" count="104" uniqueCount="104">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</sst>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1" applyNumberFormat="1" applyFont="1" applyBorder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1" fillId="0" borderId="3" xfId="0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4" fontId="0" fillId="0" borderId="3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/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5" fontId="1" fillId="3" borderId="17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164" fontId="0" fillId="0" borderId="4" xfId="1" applyFont="1" applyBorder="1"/>
    <xf numFmtId="164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164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4" fontId="1" fillId="0" borderId="18" xfId="1" applyFon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4" fontId="4" fillId="0" borderId="18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4" fontId="4" fillId="0" borderId="3" xfId="1" applyNumberFormat="1" applyFont="1" applyBorder="1"/>
    <xf numFmtId="0" fontId="1" fillId="0" borderId="2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1" xfId="1" applyFont="1" applyBorder="1" applyAlignment="1">
      <alignment wrapText="1"/>
    </xf>
    <xf numFmtId="4" fontId="0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5" fontId="0" fillId="0" borderId="2" xfId="0" applyNumberFormat="1" applyBorder="1" applyAlignment="1">
      <alignment vertical="center" wrapText="1"/>
    </xf>
    <xf numFmtId="4" fontId="4" fillId="0" borderId="1" xfId="1" applyNumberFormat="1" applyFont="1" applyBorder="1"/>
    <xf numFmtId="4" fontId="0" fillId="0" borderId="1" xfId="0" applyNumberFormat="1" applyBorder="1"/>
    <xf numFmtId="0" fontId="2" fillId="0" borderId="2" xfId="0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horizontal="left" vertical="center" wrapText="1"/>
    </xf>
    <xf numFmtId="164" fontId="0" fillId="0" borderId="23" xfId="1" applyFont="1" applyBorder="1"/>
    <xf numFmtId="164" fontId="1" fillId="0" borderId="24" xfId="1" applyFont="1" applyBorder="1" applyAlignment="1">
      <alignment horizontal="left" vertical="center" wrapText="1"/>
    </xf>
    <xf numFmtId="164" fontId="1" fillId="0" borderId="2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1" fillId="0" borderId="24" xfId="1" applyNumberFormat="1" applyFont="1" applyBorder="1" applyAlignment="1">
      <alignment vertical="center" wrapText="1"/>
    </xf>
    <xf numFmtId="4" fontId="1" fillId="0" borderId="25" xfId="1" applyNumberFormat="1" applyFon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4" fontId="1" fillId="0" borderId="24" xfId="0" applyNumberFormat="1" applyFont="1" applyBorder="1" applyAlignment="1">
      <alignment vertical="center" wrapText="1"/>
    </xf>
    <xf numFmtId="4" fontId="1" fillId="0" borderId="25" xfId="1" applyNumberFormat="1" applyFont="1" applyBorder="1"/>
    <xf numFmtId="164" fontId="0" fillId="0" borderId="2" xfId="1" applyFont="1" applyBorder="1"/>
    <xf numFmtId="4" fontId="0" fillId="0" borderId="2" xfId="1" applyNumberFormat="1" applyFont="1" applyBorder="1"/>
    <xf numFmtId="4" fontId="0" fillId="0" borderId="4" xfId="1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4" fontId="0" fillId="0" borderId="2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vertical="center"/>
    </xf>
    <xf numFmtId="4" fontId="1" fillId="2" borderId="24" xfId="0" applyNumberFormat="1" applyFont="1" applyFill="1" applyBorder="1" applyAlignment="1">
      <alignment horizontal="center" vertical="center" wrapText="1"/>
    </xf>
    <xf numFmtId="4" fontId="1" fillId="2" borderId="2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vertical="center" wrapText="1"/>
    </xf>
    <xf numFmtId="4" fontId="0" fillId="0" borderId="24" xfId="0" applyNumberFormat="1" applyBorder="1"/>
    <xf numFmtId="4" fontId="0" fillId="0" borderId="25" xfId="0" applyNumberFormat="1" applyBorder="1"/>
    <xf numFmtId="164" fontId="4" fillId="0" borderId="22" xfId="1" applyFont="1" applyBorder="1" applyAlignment="1">
      <alignment vertical="center" wrapText="1"/>
    </xf>
    <xf numFmtId="165" fontId="0" fillId="0" borderId="18" xfId="0" applyNumberForma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5" fontId="0" fillId="0" borderId="5" xfId="0" applyNumberFormat="1" applyBorder="1" applyAlignment="1">
      <alignment vertical="center" wrapText="1"/>
    </xf>
    <xf numFmtId="164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164" fontId="1" fillId="0" borderId="26" xfId="1" applyFont="1" applyBorder="1" applyAlignment="1">
      <alignment vertical="center" wrapText="1"/>
    </xf>
    <xf numFmtId="4" fontId="0" fillId="0" borderId="27" xfId="0" applyNumberFormat="1" applyBorder="1"/>
    <xf numFmtId="4" fontId="1" fillId="3" borderId="28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17"/>
  <sheetViews>
    <sheetView showGridLines="0" tabSelected="1" topLeftCell="A64" zoomScaleNormal="100" workbookViewId="0">
      <selection activeCell="C86" sqref="C86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1" width="18.140625" customWidth="1"/>
    <col min="12" max="12" width="22.140625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2" spans="1:14" x14ac:dyDescent="0.25">
      <c r="A2" t="s">
        <v>79</v>
      </c>
    </row>
    <row r="11" spans="1:14" ht="18.75" x14ac:dyDescent="0.3">
      <c r="A11" s="110" t="s">
        <v>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N11" s="1"/>
    </row>
    <row r="12" spans="1:14" ht="18.75" x14ac:dyDescent="0.25">
      <c r="A12" s="110" t="s">
        <v>80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N12" s="2"/>
    </row>
    <row r="13" spans="1:14" ht="18.75" x14ac:dyDescent="0.25">
      <c r="A13" s="110" t="s">
        <v>94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N13" s="2"/>
    </row>
    <row r="14" spans="1:14" ht="15.75" x14ac:dyDescent="0.25">
      <c r="A14" s="111" t="s">
        <v>81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N14" s="2"/>
    </row>
    <row r="15" spans="1:14" x14ac:dyDescent="0.25">
      <c r="A15" s="112" t="s">
        <v>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N15" s="2"/>
    </row>
    <row r="16" spans="1:14" x14ac:dyDescent="0.25">
      <c r="A16" s="17"/>
      <c r="B16" s="17"/>
      <c r="C16" s="17"/>
      <c r="D16" s="17"/>
      <c r="E16" s="108" t="s">
        <v>99</v>
      </c>
      <c r="F16" s="109"/>
      <c r="G16" s="109"/>
      <c r="H16" s="109"/>
      <c r="I16" s="109"/>
      <c r="J16" s="109"/>
      <c r="K16" s="61"/>
      <c r="L16" s="17"/>
      <c r="N16" s="2"/>
    </row>
    <row r="17" spans="1:25" ht="31.5" x14ac:dyDescent="0.25">
      <c r="A17" s="19" t="s">
        <v>2</v>
      </c>
      <c r="B17" s="20" t="s">
        <v>82</v>
      </c>
      <c r="C17" s="6" t="s">
        <v>92</v>
      </c>
      <c r="D17" s="6" t="s">
        <v>93</v>
      </c>
      <c r="E17" s="54" t="s">
        <v>83</v>
      </c>
      <c r="F17" s="54" t="s">
        <v>95</v>
      </c>
      <c r="G17" s="54" t="s">
        <v>96</v>
      </c>
      <c r="H17" s="54" t="s">
        <v>98</v>
      </c>
      <c r="I17" s="54" t="s">
        <v>100</v>
      </c>
      <c r="J17" s="54" t="s">
        <v>101</v>
      </c>
      <c r="K17" s="54" t="s">
        <v>102</v>
      </c>
      <c r="L17" s="6" t="s">
        <v>84</v>
      </c>
      <c r="X17" s="5"/>
      <c r="Y17" s="5"/>
    </row>
    <row r="18" spans="1:25" ht="16.5" thickBot="1" x14ac:dyDescent="0.3">
      <c r="A18" s="21"/>
      <c r="B18" s="22"/>
      <c r="C18" s="73"/>
      <c r="D18" s="73"/>
      <c r="E18" s="59"/>
      <c r="F18" s="59"/>
      <c r="G18" s="59"/>
      <c r="H18" s="59"/>
      <c r="I18" s="59"/>
      <c r="J18" s="59"/>
      <c r="K18" s="59"/>
      <c r="L18" s="59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thickBot="1" x14ac:dyDescent="0.3">
      <c r="A19" s="23" t="s">
        <v>3</v>
      </c>
      <c r="B19" s="47"/>
      <c r="C19" s="74">
        <f>+C20+C26+C36+C46+C62+C72</f>
        <v>253456268</v>
      </c>
      <c r="D19" s="75"/>
      <c r="E19" s="76">
        <f t="shared" ref="E19:K19" si="0">+E20+E26+E36+E46+E62+E72</f>
        <v>10817076.699999999</v>
      </c>
      <c r="F19" s="76">
        <f t="shared" si="0"/>
        <v>11309209.16</v>
      </c>
      <c r="G19" s="76">
        <f t="shared" si="0"/>
        <v>13100338.029999999</v>
      </c>
      <c r="H19" s="76">
        <f t="shared" si="0"/>
        <v>17379460.369999997</v>
      </c>
      <c r="I19" s="76">
        <f t="shared" si="0"/>
        <v>16995741.699999999</v>
      </c>
      <c r="J19" s="76">
        <f t="shared" si="0"/>
        <v>16979585.27</v>
      </c>
      <c r="K19" s="76">
        <f t="shared" si="0"/>
        <v>18136487.650000002</v>
      </c>
      <c r="L19" s="77">
        <f>+L20+L26+L36+L46+L62+L72+J19</f>
        <v>121697484.15000001</v>
      </c>
      <c r="M19" s="5"/>
      <c r="P19" s="4"/>
    </row>
    <row r="20" spans="1:25" ht="15.75" thickBot="1" x14ac:dyDescent="0.3">
      <c r="A20" s="24" t="s">
        <v>91</v>
      </c>
      <c r="B20" s="38"/>
      <c r="C20" s="56">
        <f>+C21+C22+C23+C24+C25</f>
        <v>171851395</v>
      </c>
      <c r="D20" s="80">
        <f>SUM(D21:D25)</f>
        <v>0</v>
      </c>
      <c r="E20" s="80">
        <f t="shared" ref="E20:L20" si="1">SUM(E21:E25)</f>
        <v>10111948.77</v>
      </c>
      <c r="F20" s="80">
        <f t="shared" si="1"/>
        <v>10470770.470000001</v>
      </c>
      <c r="G20" s="80">
        <f t="shared" si="1"/>
        <v>10813155.51</v>
      </c>
      <c r="H20" s="80">
        <f t="shared" si="1"/>
        <v>12523731.02</v>
      </c>
      <c r="I20" s="80">
        <f t="shared" si="1"/>
        <v>11433092.52</v>
      </c>
      <c r="J20" s="80">
        <f t="shared" si="1"/>
        <v>14088244.219999999</v>
      </c>
      <c r="K20" s="80">
        <f t="shared" si="1"/>
        <v>16874155.890000001</v>
      </c>
      <c r="L20" s="81">
        <f t="shared" si="1"/>
        <v>86315098.400000006</v>
      </c>
      <c r="P20" s="4"/>
    </row>
    <row r="21" spans="1:25" x14ac:dyDescent="0.25">
      <c r="A21" s="25" t="s">
        <v>4</v>
      </c>
      <c r="B21" s="38"/>
      <c r="C21" s="57">
        <v>133528500</v>
      </c>
      <c r="D21" s="41">
        <v>0</v>
      </c>
      <c r="E21" s="78">
        <v>8681000</v>
      </c>
      <c r="F21" s="78">
        <v>8995000</v>
      </c>
      <c r="G21" s="78">
        <v>9328109.8399999999</v>
      </c>
      <c r="H21" s="78">
        <v>10755397.48</v>
      </c>
      <c r="I21" s="78">
        <v>9822166.6699999999</v>
      </c>
      <c r="J21" s="78">
        <v>10494380.949999999</v>
      </c>
      <c r="K21" s="78">
        <v>9820833.3300000001</v>
      </c>
      <c r="L21" s="79">
        <f t="shared" ref="L21:L43" si="2">SUM(E21:K21)</f>
        <v>67896888.269999996</v>
      </c>
    </row>
    <row r="22" spans="1:25" x14ac:dyDescent="0.25">
      <c r="A22" s="25" t="s">
        <v>5</v>
      </c>
      <c r="B22" s="62"/>
      <c r="C22" s="55">
        <v>19498500</v>
      </c>
      <c r="D22" s="64">
        <v>0</v>
      </c>
      <c r="E22" s="66">
        <v>124000</v>
      </c>
      <c r="F22" s="66">
        <v>124000</v>
      </c>
      <c r="G22" s="66">
        <v>124000</v>
      </c>
      <c r="H22" s="66">
        <v>169000</v>
      </c>
      <c r="I22" s="66">
        <v>139000</v>
      </c>
      <c r="J22" s="66">
        <v>2059000</v>
      </c>
      <c r="K22" s="66">
        <v>5579458.3200000003</v>
      </c>
      <c r="L22" s="65">
        <f t="shared" si="2"/>
        <v>8318458.3200000003</v>
      </c>
    </row>
    <row r="23" spans="1:25" ht="18.75" customHeight="1" x14ac:dyDescent="0.25">
      <c r="A23" s="27" t="s">
        <v>6</v>
      </c>
      <c r="B23" s="62"/>
      <c r="C23" s="55">
        <v>0</v>
      </c>
      <c r="D23" s="64"/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/>
      <c r="L23" s="65">
        <f t="shared" si="2"/>
        <v>0</v>
      </c>
    </row>
    <row r="24" spans="1:25" s="16" customFormat="1" ht="18" customHeight="1" x14ac:dyDescent="0.25">
      <c r="A24" s="28" t="s">
        <v>7</v>
      </c>
      <c r="B24" s="63"/>
      <c r="C24" s="55">
        <v>335000</v>
      </c>
      <c r="D24" s="67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/>
      <c r="L24" s="65">
        <f t="shared" si="2"/>
        <v>0</v>
      </c>
    </row>
    <row r="25" spans="1:25" s="15" customFormat="1" ht="15.75" thickBot="1" x14ac:dyDescent="0.3">
      <c r="A25" s="29" t="s">
        <v>8</v>
      </c>
      <c r="B25" s="30"/>
      <c r="C25" s="82">
        <v>18489395</v>
      </c>
      <c r="D25" s="18">
        <v>0</v>
      </c>
      <c r="E25" s="11">
        <v>1306948.77</v>
      </c>
      <c r="F25" s="11">
        <v>1351770.47</v>
      </c>
      <c r="G25" s="11">
        <v>1361045.67</v>
      </c>
      <c r="H25" s="11">
        <v>1599333.54</v>
      </c>
      <c r="I25" s="11">
        <v>1471925.85</v>
      </c>
      <c r="J25" s="11">
        <v>1534863.27</v>
      </c>
      <c r="K25" s="11">
        <v>1473864.24</v>
      </c>
      <c r="L25" s="7">
        <f t="shared" si="2"/>
        <v>10099751.810000001</v>
      </c>
    </row>
    <row r="26" spans="1:25" ht="15.75" thickBot="1" x14ac:dyDescent="0.3">
      <c r="A26" s="24" t="s">
        <v>9</v>
      </c>
      <c r="B26" s="26"/>
      <c r="C26" s="56">
        <f>SUM(C27:C35)</f>
        <v>53189283</v>
      </c>
      <c r="D26" s="83">
        <f t="shared" ref="D26:K26" si="3">SUM(D27:D35)</f>
        <v>0</v>
      </c>
      <c r="E26" s="83">
        <f t="shared" si="3"/>
        <v>705127.92999999993</v>
      </c>
      <c r="F26" s="83">
        <f t="shared" si="3"/>
        <v>799498.69</v>
      </c>
      <c r="G26" s="83">
        <f t="shared" si="3"/>
        <v>1383891.46</v>
      </c>
      <c r="H26" s="83">
        <f t="shared" si="3"/>
        <v>3453811.7199999997</v>
      </c>
      <c r="I26" s="83">
        <f t="shared" si="3"/>
        <v>2184554.91</v>
      </c>
      <c r="J26" s="83">
        <f t="shared" si="3"/>
        <v>1911064.62</v>
      </c>
      <c r="K26" s="83">
        <f t="shared" si="3"/>
        <v>1165958.4200000002</v>
      </c>
      <c r="L26" s="84">
        <f t="shared" si="2"/>
        <v>11603907.750000002</v>
      </c>
    </row>
    <row r="27" spans="1:25" x14ac:dyDescent="0.25">
      <c r="A27" s="25" t="s">
        <v>10</v>
      </c>
      <c r="B27" s="26"/>
      <c r="C27" s="57">
        <v>6765000</v>
      </c>
      <c r="D27" s="41">
        <v>0</v>
      </c>
      <c r="E27" s="43">
        <v>441598.67</v>
      </c>
      <c r="F27" s="43">
        <v>289296.78999999998</v>
      </c>
      <c r="G27" s="43">
        <v>456142.37</v>
      </c>
      <c r="H27" s="43">
        <v>688988.51</v>
      </c>
      <c r="I27" s="43">
        <v>587744.35</v>
      </c>
      <c r="J27" s="43">
        <v>542302.89</v>
      </c>
      <c r="K27" s="43">
        <v>515093.71</v>
      </c>
      <c r="L27" s="79">
        <f t="shared" si="2"/>
        <v>3521167.29</v>
      </c>
    </row>
    <row r="28" spans="1:25" x14ac:dyDescent="0.25">
      <c r="A28" s="27" t="s">
        <v>11</v>
      </c>
      <c r="B28" s="26"/>
      <c r="C28" s="55">
        <v>4894224</v>
      </c>
      <c r="D28" s="64">
        <v>0</v>
      </c>
      <c r="E28" s="66">
        <v>0</v>
      </c>
      <c r="F28" s="66"/>
      <c r="G28" s="66">
        <v>119668.28</v>
      </c>
      <c r="H28" s="66">
        <v>49088</v>
      </c>
      <c r="I28" s="66">
        <v>320370</v>
      </c>
      <c r="J28" s="66">
        <v>85000.02</v>
      </c>
      <c r="K28" s="66">
        <v>14166.67</v>
      </c>
      <c r="L28" s="65">
        <f t="shared" si="2"/>
        <v>588292.97000000009</v>
      </c>
    </row>
    <row r="29" spans="1:25" x14ac:dyDescent="0.25">
      <c r="A29" s="25" t="s">
        <v>12</v>
      </c>
      <c r="B29" s="26"/>
      <c r="C29" s="55">
        <v>1684996</v>
      </c>
      <c r="D29" s="64">
        <v>0</v>
      </c>
      <c r="E29" s="66">
        <v>0</v>
      </c>
      <c r="F29" s="66">
        <v>30250</v>
      </c>
      <c r="G29" s="66">
        <v>28460</v>
      </c>
      <c r="H29" s="66">
        <v>31200</v>
      </c>
      <c r="I29" s="66">
        <v>44250</v>
      </c>
      <c r="J29" s="66">
        <v>66170</v>
      </c>
      <c r="K29" s="66">
        <v>54600</v>
      </c>
      <c r="L29" s="65">
        <f t="shared" si="2"/>
        <v>254930</v>
      </c>
    </row>
    <row r="30" spans="1:25" ht="18" customHeight="1" x14ac:dyDescent="0.25">
      <c r="A30" s="25" t="s">
        <v>13</v>
      </c>
      <c r="B30" s="26"/>
      <c r="C30" s="55">
        <v>726113</v>
      </c>
      <c r="D30" s="64">
        <v>0</v>
      </c>
      <c r="E30" s="66">
        <v>0</v>
      </c>
      <c r="F30" s="66"/>
      <c r="G30" s="66"/>
      <c r="H30" s="66"/>
      <c r="I30" s="66">
        <v>586</v>
      </c>
      <c r="J30" s="66">
        <v>1515.83</v>
      </c>
      <c r="K30" s="66">
        <v>1720</v>
      </c>
      <c r="L30" s="65">
        <f t="shared" si="2"/>
        <v>3821.83</v>
      </c>
    </row>
    <row r="31" spans="1:25" x14ac:dyDescent="0.25">
      <c r="A31" s="25" t="s">
        <v>14</v>
      </c>
      <c r="B31" s="26"/>
      <c r="C31" s="55">
        <v>10328016</v>
      </c>
      <c r="D31" s="64">
        <v>0</v>
      </c>
      <c r="E31" s="66">
        <v>193788.43</v>
      </c>
      <c r="F31" s="66">
        <v>199856.57</v>
      </c>
      <c r="G31" s="66">
        <v>199914.22</v>
      </c>
      <c r="H31" s="66">
        <v>1125657.6499999999</v>
      </c>
      <c r="I31" s="66">
        <v>602915.24</v>
      </c>
      <c r="J31" s="66">
        <v>199091.92</v>
      </c>
      <c r="K31" s="66">
        <v>310703.37</v>
      </c>
      <c r="L31" s="65">
        <f t="shared" si="2"/>
        <v>2831927.4</v>
      </c>
    </row>
    <row r="32" spans="1:25" x14ac:dyDescent="0.25">
      <c r="A32" s="25" t="s">
        <v>15</v>
      </c>
      <c r="B32" s="26"/>
      <c r="C32" s="55">
        <v>3000000</v>
      </c>
      <c r="D32" s="64">
        <v>0</v>
      </c>
      <c r="E32" s="66">
        <v>44396</v>
      </c>
      <c r="F32" s="66">
        <v>44396</v>
      </c>
      <c r="G32" s="66">
        <v>46292.87</v>
      </c>
      <c r="H32" s="66">
        <v>299850.23</v>
      </c>
      <c r="I32" s="66">
        <v>118848</v>
      </c>
      <c r="J32" s="66">
        <v>269948.62</v>
      </c>
      <c r="K32" s="66">
        <v>57280</v>
      </c>
      <c r="L32" s="65">
        <f t="shared" si="2"/>
        <v>881011.72</v>
      </c>
    </row>
    <row r="33" spans="1:12" ht="45" x14ac:dyDescent="0.25">
      <c r="A33" s="25" t="s">
        <v>16</v>
      </c>
      <c r="B33" s="26"/>
      <c r="C33" s="55">
        <v>4661145</v>
      </c>
      <c r="D33" s="64">
        <v>0</v>
      </c>
      <c r="E33" s="66">
        <v>0</v>
      </c>
      <c r="F33" s="66">
        <v>30000</v>
      </c>
      <c r="G33" s="66">
        <v>15000</v>
      </c>
      <c r="H33" s="66">
        <v>15000</v>
      </c>
      <c r="I33" s="66">
        <v>171246.59</v>
      </c>
      <c r="J33" s="66">
        <v>152066.79</v>
      </c>
      <c r="K33" s="66">
        <v>15200</v>
      </c>
      <c r="L33" s="68">
        <f t="shared" si="2"/>
        <v>398513.38</v>
      </c>
    </row>
    <row r="34" spans="1:12" ht="30" x14ac:dyDescent="0.25">
      <c r="A34" s="25" t="s">
        <v>17</v>
      </c>
      <c r="B34" s="26"/>
      <c r="C34" s="55">
        <v>14546139</v>
      </c>
      <c r="D34" s="64">
        <v>0</v>
      </c>
      <c r="E34" s="66">
        <v>25344.83</v>
      </c>
      <c r="F34" s="66">
        <v>70184.83</v>
      </c>
      <c r="G34" s="66">
        <v>179044.83</v>
      </c>
      <c r="H34" s="66">
        <v>1126528.83</v>
      </c>
      <c r="I34" s="66">
        <v>190268.73</v>
      </c>
      <c r="J34" s="66">
        <v>-262415.17</v>
      </c>
      <c r="K34" s="66">
        <v>80805.37</v>
      </c>
      <c r="L34" s="68">
        <f t="shared" si="2"/>
        <v>1409762.25</v>
      </c>
    </row>
    <row r="35" spans="1:12" ht="15.75" thickBot="1" x14ac:dyDescent="0.3">
      <c r="A35" s="27" t="s">
        <v>18</v>
      </c>
      <c r="B35" s="26"/>
      <c r="C35" s="70">
        <v>6583650</v>
      </c>
      <c r="D35" s="85">
        <v>0</v>
      </c>
      <c r="E35" s="48">
        <v>0</v>
      </c>
      <c r="F35" s="48">
        <v>135514.5</v>
      </c>
      <c r="G35" s="48">
        <v>339368.89</v>
      </c>
      <c r="H35" s="48">
        <v>117498.5</v>
      </c>
      <c r="I35" s="48">
        <v>148326</v>
      </c>
      <c r="J35" s="48">
        <v>857383.72</v>
      </c>
      <c r="K35" s="48">
        <v>116389.3</v>
      </c>
      <c r="L35" s="86">
        <f t="shared" si="2"/>
        <v>1714480.91</v>
      </c>
    </row>
    <row r="36" spans="1:12" ht="15.75" thickBot="1" x14ac:dyDescent="0.3">
      <c r="A36" s="24" t="s">
        <v>19</v>
      </c>
      <c r="B36" s="26"/>
      <c r="C36" s="56">
        <f t="shared" ref="C36:K36" si="4">SUM(C37:C45)</f>
        <v>24938923</v>
      </c>
      <c r="D36" s="83">
        <f t="shared" si="4"/>
        <v>0</v>
      </c>
      <c r="E36" s="83">
        <f t="shared" si="4"/>
        <v>0</v>
      </c>
      <c r="F36" s="83">
        <f t="shared" si="4"/>
        <v>38940</v>
      </c>
      <c r="G36" s="83">
        <f t="shared" si="4"/>
        <v>436624.39</v>
      </c>
      <c r="H36" s="83">
        <f t="shared" si="4"/>
        <v>357370</v>
      </c>
      <c r="I36" s="83">
        <f t="shared" si="4"/>
        <v>518053.89999999997</v>
      </c>
      <c r="J36" s="83">
        <f t="shared" si="4"/>
        <v>354170.43000000005</v>
      </c>
      <c r="K36" s="83">
        <f t="shared" si="4"/>
        <v>96373.340000000011</v>
      </c>
      <c r="L36" s="84">
        <f t="shared" si="2"/>
        <v>1801532.0600000003</v>
      </c>
    </row>
    <row r="37" spans="1:12" x14ac:dyDescent="0.25">
      <c r="A37" s="27" t="s">
        <v>20</v>
      </c>
      <c r="B37" s="26"/>
      <c r="C37" s="57">
        <v>11016000</v>
      </c>
      <c r="D37" s="41">
        <v>0</v>
      </c>
      <c r="E37" s="43">
        <v>0</v>
      </c>
      <c r="F37" s="43"/>
      <c r="G37" s="43">
        <v>49219.3</v>
      </c>
      <c r="H37" s="43">
        <v>13340</v>
      </c>
      <c r="I37" s="43">
        <v>9790</v>
      </c>
      <c r="J37" s="43">
        <v>104722</v>
      </c>
      <c r="K37" s="43">
        <v>93040.91</v>
      </c>
      <c r="L37" s="79">
        <f t="shared" si="2"/>
        <v>270112.20999999996</v>
      </c>
    </row>
    <row r="38" spans="1:12" x14ac:dyDescent="0.25">
      <c r="A38" s="25" t="s">
        <v>21</v>
      </c>
      <c r="B38" s="26"/>
      <c r="C38" s="55">
        <v>543500</v>
      </c>
      <c r="D38" s="64">
        <v>0</v>
      </c>
      <c r="E38" s="66">
        <v>0</v>
      </c>
      <c r="F38" s="66">
        <v>0</v>
      </c>
      <c r="G38" s="66">
        <v>0</v>
      </c>
      <c r="H38" s="66">
        <v>69030</v>
      </c>
      <c r="I38" s="66">
        <v>0</v>
      </c>
      <c r="J38" s="66">
        <v>0</v>
      </c>
      <c r="K38" s="66">
        <v>0</v>
      </c>
      <c r="L38" s="65">
        <f t="shared" si="2"/>
        <v>69030</v>
      </c>
    </row>
    <row r="39" spans="1:12" x14ac:dyDescent="0.25">
      <c r="A39" s="27" t="s">
        <v>22</v>
      </c>
      <c r="B39" s="26"/>
      <c r="C39" s="55">
        <v>982500</v>
      </c>
      <c r="D39" s="64">
        <v>0</v>
      </c>
      <c r="E39" s="66">
        <v>0</v>
      </c>
      <c r="F39" s="66"/>
      <c r="G39" s="66">
        <v>162554.79</v>
      </c>
      <c r="H39" s="66">
        <v>0</v>
      </c>
      <c r="I39" s="66">
        <v>89621</v>
      </c>
      <c r="J39" s="66">
        <v>0</v>
      </c>
      <c r="K39" s="66">
        <v>0</v>
      </c>
      <c r="L39" s="65">
        <f t="shared" si="2"/>
        <v>252175.79</v>
      </c>
    </row>
    <row r="40" spans="1:12" x14ac:dyDescent="0.25">
      <c r="A40" s="25" t="s">
        <v>23</v>
      </c>
      <c r="B40" s="26"/>
      <c r="C40" s="55">
        <v>100000</v>
      </c>
      <c r="D40" s="64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22255.11</v>
      </c>
      <c r="K40" s="66">
        <v>0</v>
      </c>
      <c r="L40" s="65">
        <f t="shared" si="2"/>
        <v>22255.11</v>
      </c>
    </row>
    <row r="41" spans="1:12" x14ac:dyDescent="0.25">
      <c r="A41" s="27" t="s">
        <v>24</v>
      </c>
      <c r="B41" s="26"/>
      <c r="C41" s="55">
        <v>463848</v>
      </c>
      <c r="D41" s="64">
        <v>0</v>
      </c>
      <c r="E41" s="66">
        <v>0</v>
      </c>
      <c r="F41" s="66">
        <v>0</v>
      </c>
      <c r="G41" s="66">
        <v>0</v>
      </c>
      <c r="H41" s="66">
        <v>0</v>
      </c>
      <c r="I41" s="66">
        <v>2238.85</v>
      </c>
      <c r="J41" s="66">
        <v>690</v>
      </c>
      <c r="K41" s="66">
        <v>450</v>
      </c>
      <c r="L41" s="65">
        <f t="shared" si="2"/>
        <v>3378.85</v>
      </c>
    </row>
    <row r="42" spans="1:12" ht="30" x14ac:dyDescent="0.25">
      <c r="A42" s="39" t="s">
        <v>25</v>
      </c>
      <c r="B42" s="40"/>
      <c r="C42" s="55">
        <v>161000</v>
      </c>
      <c r="D42" s="64">
        <v>0</v>
      </c>
      <c r="E42" s="66">
        <v>0</v>
      </c>
      <c r="F42" s="66"/>
      <c r="G42" s="66">
        <v>15392.04</v>
      </c>
      <c r="H42" s="66"/>
      <c r="I42" s="66">
        <v>3626.2</v>
      </c>
      <c r="J42" s="66">
        <v>34410.97</v>
      </c>
      <c r="K42" s="66">
        <v>1480.08</v>
      </c>
      <c r="L42" s="68">
        <f t="shared" si="2"/>
        <v>54909.290000000008</v>
      </c>
    </row>
    <row r="43" spans="1:12" ht="30" x14ac:dyDescent="0.25">
      <c r="A43" s="45" t="s">
        <v>26</v>
      </c>
      <c r="B43" s="46"/>
      <c r="C43" s="55">
        <v>5536000</v>
      </c>
      <c r="D43" s="64">
        <v>0</v>
      </c>
      <c r="E43" s="66">
        <v>0</v>
      </c>
      <c r="F43" s="66"/>
      <c r="G43" s="66">
        <v>45224.68</v>
      </c>
      <c r="H43" s="66"/>
      <c r="I43" s="66">
        <v>450</v>
      </c>
      <c r="J43" s="66">
        <v>0</v>
      </c>
      <c r="K43" s="66">
        <v>0</v>
      </c>
      <c r="L43" s="68">
        <f t="shared" si="2"/>
        <v>45674.68</v>
      </c>
    </row>
    <row r="44" spans="1:12" ht="45" x14ac:dyDescent="0.25">
      <c r="A44" s="25" t="s">
        <v>27</v>
      </c>
      <c r="B44" s="26"/>
      <c r="C44" s="55">
        <v>0</v>
      </c>
      <c r="D44" s="64"/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9">
        <v>0</v>
      </c>
    </row>
    <row r="45" spans="1:12" ht="15.75" thickBot="1" x14ac:dyDescent="0.3">
      <c r="A45" s="25" t="s">
        <v>28</v>
      </c>
      <c r="B45" s="26"/>
      <c r="C45" s="82">
        <v>6136075</v>
      </c>
      <c r="D45" s="38">
        <v>0</v>
      </c>
      <c r="E45" s="8">
        <v>0</v>
      </c>
      <c r="F45" s="8">
        <v>38940</v>
      </c>
      <c r="G45" s="8">
        <v>164233.57999999999</v>
      </c>
      <c r="H45" s="8">
        <v>275000</v>
      </c>
      <c r="I45" s="8">
        <v>412327.85</v>
      </c>
      <c r="J45" s="8">
        <v>192092.35</v>
      </c>
      <c r="K45" s="8">
        <v>1402.35</v>
      </c>
      <c r="L45" s="7">
        <f>SUM(E45:K45)</f>
        <v>1083996.1300000001</v>
      </c>
    </row>
    <row r="46" spans="1:12" s="12" customFormat="1" ht="15.75" thickBot="1" x14ac:dyDescent="0.3">
      <c r="A46" s="24" t="s">
        <v>29</v>
      </c>
      <c r="B46" s="31"/>
      <c r="C46" s="56">
        <f>SUM(C47:C53)</f>
        <v>3466667</v>
      </c>
      <c r="D46" s="83">
        <f>SUM(D47:D53)</f>
        <v>0</v>
      </c>
      <c r="E46" s="83">
        <f>SUM(E47:E53)</f>
        <v>0</v>
      </c>
      <c r="F46" s="83"/>
      <c r="G46" s="83">
        <f>SUM(G47:G53)</f>
        <v>466666.67</v>
      </c>
      <c r="H46" s="83">
        <f t="shared" ref="H46:K46" si="5">SUM(H47:H53)</f>
        <v>0</v>
      </c>
      <c r="I46" s="83">
        <f t="shared" si="5"/>
        <v>0</v>
      </c>
      <c r="J46" s="83">
        <f t="shared" si="5"/>
        <v>624000</v>
      </c>
      <c r="K46" s="83">
        <f t="shared" si="5"/>
        <v>0</v>
      </c>
      <c r="L46" s="84">
        <f>SUM(E46:K46)</f>
        <v>1090666.67</v>
      </c>
    </row>
    <row r="47" spans="1:12" ht="30" x14ac:dyDescent="0.25">
      <c r="A47" s="25" t="s">
        <v>30</v>
      </c>
      <c r="B47" s="26"/>
      <c r="C47" s="57">
        <v>3466667</v>
      </c>
      <c r="D47" s="41">
        <v>0</v>
      </c>
      <c r="E47" s="43">
        <v>0</v>
      </c>
      <c r="F47" s="43">
        <v>0</v>
      </c>
      <c r="G47" s="43">
        <v>466666.67</v>
      </c>
      <c r="H47" s="43">
        <v>0</v>
      </c>
      <c r="I47" s="43">
        <v>0</v>
      </c>
      <c r="J47" s="43">
        <v>624000</v>
      </c>
      <c r="K47" s="43"/>
      <c r="L47" s="87">
        <f>SUM(E47:K47)</f>
        <v>1090666.67</v>
      </c>
    </row>
    <row r="48" spans="1:12" ht="30" x14ac:dyDescent="0.25">
      <c r="A48" s="25" t="s">
        <v>31</v>
      </c>
      <c r="B48" s="26"/>
      <c r="C48" s="55"/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9">
        <v>0</v>
      </c>
    </row>
    <row r="49" spans="1:15" ht="30" x14ac:dyDescent="0.25">
      <c r="A49" s="25" t="s">
        <v>32</v>
      </c>
      <c r="B49" s="26"/>
      <c r="C49" s="55"/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9">
        <v>0</v>
      </c>
    </row>
    <row r="50" spans="1:15" ht="30" x14ac:dyDescent="0.25">
      <c r="A50" s="25" t="s">
        <v>33</v>
      </c>
      <c r="B50" s="26"/>
      <c r="C50" s="55"/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9">
        <v>0</v>
      </c>
    </row>
    <row r="51" spans="1:15" ht="30" x14ac:dyDescent="0.25">
      <c r="A51" s="25" t="s">
        <v>34</v>
      </c>
      <c r="B51" s="26"/>
      <c r="C51" s="55"/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9">
        <v>0</v>
      </c>
    </row>
    <row r="52" spans="1:15" ht="30" x14ac:dyDescent="0.25">
      <c r="A52" s="25" t="s">
        <v>35</v>
      </c>
      <c r="B52" s="26"/>
      <c r="C52" s="55"/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9">
        <v>0</v>
      </c>
    </row>
    <row r="53" spans="1:15" ht="30.75" thickBot="1" x14ac:dyDescent="0.3">
      <c r="A53" s="25" t="s">
        <v>36</v>
      </c>
      <c r="B53" s="26"/>
      <c r="C53" s="82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14">
        <f>SUM(L54:L60)</f>
        <v>0</v>
      </c>
    </row>
    <row r="54" spans="1:15" ht="15.75" thickBot="1" x14ac:dyDescent="0.3">
      <c r="A54" s="24" t="s">
        <v>37</v>
      </c>
      <c r="B54" s="26"/>
      <c r="C54" s="58"/>
      <c r="D54" s="83">
        <f t="shared" ref="D54:E54" si="6">SUM(D55:D61)</f>
        <v>0</v>
      </c>
      <c r="E54" s="83">
        <f t="shared" si="6"/>
        <v>0</v>
      </c>
      <c r="F54" s="83">
        <f t="shared" ref="F54" si="7">SUM(F55:F61)</f>
        <v>0</v>
      </c>
      <c r="G54" s="83">
        <f t="shared" ref="G54:H54" si="8">SUM(G55:G61)</f>
        <v>0</v>
      </c>
      <c r="H54" s="83">
        <f t="shared" si="8"/>
        <v>0</v>
      </c>
      <c r="I54" s="83">
        <f t="shared" ref="I54:J54" si="9">SUM(I55:I61)</f>
        <v>0</v>
      </c>
      <c r="J54" s="83">
        <f t="shared" si="9"/>
        <v>0</v>
      </c>
      <c r="K54" s="83">
        <f t="shared" ref="K54" si="10">SUM(K55:K61)</f>
        <v>0</v>
      </c>
      <c r="L54" s="84">
        <f>SUM(K54:K54)</f>
        <v>0</v>
      </c>
    </row>
    <row r="55" spans="1:15" ht="30" x14ac:dyDescent="0.25">
      <c r="A55" s="25" t="s">
        <v>38</v>
      </c>
      <c r="B55" s="26"/>
      <c r="C55" s="57"/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4">
        <v>0</v>
      </c>
    </row>
    <row r="56" spans="1:15" ht="30" x14ac:dyDescent="0.25">
      <c r="A56" s="25" t="s">
        <v>39</v>
      </c>
      <c r="B56" s="26"/>
      <c r="C56" s="55"/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9">
        <v>0</v>
      </c>
    </row>
    <row r="57" spans="1:15" ht="30" x14ac:dyDescent="0.25">
      <c r="A57" s="25" t="s">
        <v>40</v>
      </c>
      <c r="B57" s="26"/>
      <c r="C57" s="55"/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9">
        <v>0</v>
      </c>
    </row>
    <row r="58" spans="1:15" ht="30" x14ac:dyDescent="0.25">
      <c r="A58" s="39" t="s">
        <v>41</v>
      </c>
      <c r="B58" s="40"/>
      <c r="C58" s="55"/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9">
        <v>0</v>
      </c>
    </row>
    <row r="59" spans="1:15" ht="30" x14ac:dyDescent="0.25">
      <c r="A59" s="45" t="s">
        <v>42</v>
      </c>
      <c r="B59" s="46"/>
      <c r="C59" s="55"/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9">
        <v>0</v>
      </c>
    </row>
    <row r="60" spans="1:15" ht="30" x14ac:dyDescent="0.25">
      <c r="A60" s="25" t="s">
        <v>43</v>
      </c>
      <c r="B60" s="26"/>
      <c r="C60" s="55"/>
      <c r="D60" s="66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9">
        <v>0</v>
      </c>
    </row>
    <row r="61" spans="1:15" ht="30.75" thickBot="1" x14ac:dyDescent="0.3">
      <c r="A61" s="25" t="s">
        <v>44</v>
      </c>
      <c r="B61" s="26"/>
      <c r="C61" s="82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14">
        <v>0</v>
      </c>
    </row>
    <row r="62" spans="1:15" ht="30.75" thickBot="1" x14ac:dyDescent="0.3">
      <c r="A62" s="24" t="s">
        <v>45</v>
      </c>
      <c r="B62" s="26"/>
      <c r="C62" s="58">
        <f>SUM(C63:C71)</f>
        <v>10000</v>
      </c>
      <c r="D62" s="83">
        <f t="shared" ref="D62:E62" si="11">SUM(D63:D71)</f>
        <v>0</v>
      </c>
      <c r="E62" s="83">
        <f t="shared" si="11"/>
        <v>0</v>
      </c>
      <c r="F62" s="83">
        <f t="shared" ref="F62:J62" si="12">SUM(F63:F71)</f>
        <v>0</v>
      </c>
      <c r="G62" s="83">
        <f t="shared" si="12"/>
        <v>0</v>
      </c>
      <c r="H62" s="83">
        <f t="shared" si="12"/>
        <v>1044547.63</v>
      </c>
      <c r="I62" s="83">
        <f t="shared" si="12"/>
        <v>2860040.37</v>
      </c>
      <c r="J62" s="83">
        <f t="shared" si="12"/>
        <v>2106</v>
      </c>
      <c r="K62" s="83">
        <v>0</v>
      </c>
      <c r="L62" s="88">
        <f>SUM(L63:L71)</f>
        <v>3906694</v>
      </c>
      <c r="O62" s="13"/>
    </row>
    <row r="63" spans="1:15" x14ac:dyDescent="0.25">
      <c r="A63" s="25" t="s">
        <v>46</v>
      </c>
      <c r="B63" s="26"/>
      <c r="C63" s="82">
        <v>0</v>
      </c>
      <c r="D63" s="38">
        <v>0</v>
      </c>
      <c r="E63" s="8">
        <v>0</v>
      </c>
      <c r="F63" s="8">
        <v>0</v>
      </c>
      <c r="G63" s="14"/>
      <c r="H63" s="14">
        <v>1044547.63</v>
      </c>
      <c r="I63" s="14">
        <v>2860040.37</v>
      </c>
      <c r="J63" s="14">
        <v>0</v>
      </c>
      <c r="K63" s="14">
        <v>0</v>
      </c>
      <c r="L63" s="60">
        <f>SUM(E63:K63)</f>
        <v>3904588</v>
      </c>
    </row>
    <row r="64" spans="1:15" ht="30" x14ac:dyDescent="0.25">
      <c r="A64" s="25" t="s">
        <v>47</v>
      </c>
      <c r="B64" s="26"/>
      <c r="C64" s="55">
        <v>0</v>
      </c>
      <c r="D64" s="64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9">
        <f>SUM(K64:K64)</f>
        <v>0</v>
      </c>
    </row>
    <row r="65" spans="1:15" ht="30" x14ac:dyDescent="0.25">
      <c r="A65" s="25" t="s">
        <v>48</v>
      </c>
      <c r="B65" s="26"/>
      <c r="C65" s="55">
        <v>10000</v>
      </c>
      <c r="D65" s="66">
        <v>0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2106</v>
      </c>
      <c r="K65" s="66">
        <v>0</v>
      </c>
      <c r="L65" s="71">
        <f>SUM(E65:K65)</f>
        <v>2106</v>
      </c>
    </row>
    <row r="66" spans="1:15" ht="30" x14ac:dyDescent="0.25">
      <c r="A66" s="25" t="s">
        <v>49</v>
      </c>
      <c r="B66" s="26"/>
      <c r="C66" s="55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9">
        <f>SUM(K66:K66)</f>
        <v>0</v>
      </c>
    </row>
    <row r="67" spans="1:15" ht="30" x14ac:dyDescent="0.25">
      <c r="A67" s="25" t="s">
        <v>50</v>
      </c>
      <c r="B67" s="26"/>
      <c r="C67" s="55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9">
        <v>0</v>
      </c>
    </row>
    <row r="68" spans="1:15" ht="22.5" customHeight="1" x14ac:dyDescent="0.25">
      <c r="A68" s="25" t="s">
        <v>51</v>
      </c>
      <c r="B68" s="26"/>
      <c r="C68" s="55"/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9">
        <f>SUM(K68:K68)</f>
        <v>0</v>
      </c>
    </row>
    <row r="69" spans="1:15" ht="19.5" customHeight="1" x14ac:dyDescent="0.25">
      <c r="A69" s="25" t="s">
        <v>52</v>
      </c>
      <c r="B69" s="26"/>
      <c r="C69" s="55"/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9">
        <v>0</v>
      </c>
    </row>
    <row r="70" spans="1:15" x14ac:dyDescent="0.25">
      <c r="A70" s="25" t="s">
        <v>53</v>
      </c>
      <c r="B70" s="26"/>
      <c r="C70" s="55">
        <v>0</v>
      </c>
      <c r="D70" s="66">
        <v>0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9">
        <v>0</v>
      </c>
    </row>
    <row r="71" spans="1:15" ht="35.25" customHeight="1" thickBot="1" x14ac:dyDescent="0.3">
      <c r="A71" s="25" t="s">
        <v>54</v>
      </c>
      <c r="B71" s="26"/>
      <c r="C71" s="82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10">
        <f>SUM(L72:O75)</f>
        <v>0</v>
      </c>
    </row>
    <row r="72" spans="1:15" ht="15.75" thickBot="1" x14ac:dyDescent="0.3">
      <c r="A72" s="24" t="s">
        <v>55</v>
      </c>
      <c r="B72" s="26"/>
      <c r="C72" s="58">
        <f>+C73</f>
        <v>0</v>
      </c>
      <c r="D72" s="83">
        <f t="shared" ref="D72:E72" si="13">SUM(D73:D76)</f>
        <v>0</v>
      </c>
      <c r="E72" s="83">
        <f t="shared" si="13"/>
        <v>0</v>
      </c>
      <c r="F72" s="83">
        <f t="shared" ref="F72:G72" si="14">SUM(F73:F76)</f>
        <v>0</v>
      </c>
      <c r="G72" s="83">
        <f t="shared" si="14"/>
        <v>0</v>
      </c>
      <c r="H72" s="83">
        <f t="shared" ref="H72:I72" si="15">SUM(H73:H76)</f>
        <v>0</v>
      </c>
      <c r="I72" s="83">
        <f t="shared" si="15"/>
        <v>0</v>
      </c>
      <c r="J72" s="83">
        <f t="shared" ref="J72:K72" si="16">SUM(J73:J76)</f>
        <v>0</v>
      </c>
      <c r="K72" s="83">
        <f t="shared" si="16"/>
        <v>0</v>
      </c>
      <c r="L72" s="89">
        <v>0</v>
      </c>
    </row>
    <row r="73" spans="1:15" x14ac:dyDescent="0.25">
      <c r="A73" s="25" t="s">
        <v>56</v>
      </c>
      <c r="B73" s="26"/>
      <c r="C73" s="57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4">
        <v>0</v>
      </c>
    </row>
    <row r="74" spans="1:15" x14ac:dyDescent="0.25">
      <c r="A74" s="25" t="s">
        <v>57</v>
      </c>
      <c r="B74" s="26"/>
      <c r="C74" s="55"/>
      <c r="D74" s="66">
        <v>0</v>
      </c>
      <c r="E74" s="66">
        <v>0</v>
      </c>
      <c r="F74" s="66">
        <v>0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9">
        <v>0</v>
      </c>
    </row>
    <row r="75" spans="1:15" x14ac:dyDescent="0.25">
      <c r="A75" s="50" t="s">
        <v>58</v>
      </c>
      <c r="B75" s="40"/>
      <c r="C75" s="57"/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4">
        <v>0</v>
      </c>
    </row>
    <row r="76" spans="1:15" ht="45.75" thickBot="1" x14ac:dyDescent="0.3">
      <c r="A76" s="45" t="s">
        <v>59</v>
      </c>
      <c r="B76" s="46"/>
      <c r="C76" s="70"/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90">
        <f>SUM(L77:O78)</f>
        <v>0</v>
      </c>
      <c r="O76" t="s">
        <v>103</v>
      </c>
    </row>
    <row r="77" spans="1:15" ht="30.75" thickBot="1" x14ac:dyDescent="0.3">
      <c r="A77" s="24" t="s">
        <v>60</v>
      </c>
      <c r="B77" s="26"/>
      <c r="C77" s="58"/>
      <c r="D77" s="83">
        <f t="shared" ref="D77:E77" si="17">SUM(D78:D79)</f>
        <v>0</v>
      </c>
      <c r="E77" s="83">
        <f t="shared" si="17"/>
        <v>0</v>
      </c>
      <c r="F77" s="83">
        <f t="shared" ref="F77:G77" si="18">SUM(F78:F79)</f>
        <v>0</v>
      </c>
      <c r="G77" s="83">
        <f t="shared" si="18"/>
        <v>0</v>
      </c>
      <c r="H77" s="83">
        <f t="shared" ref="H77:I77" si="19">SUM(H78:H79)</f>
        <v>0</v>
      </c>
      <c r="I77" s="83">
        <f t="shared" si="19"/>
        <v>0</v>
      </c>
      <c r="J77" s="83">
        <f t="shared" ref="J77:K77" si="20">SUM(J78:J79)</f>
        <v>0</v>
      </c>
      <c r="K77" s="83">
        <f t="shared" si="20"/>
        <v>0</v>
      </c>
      <c r="L77" s="89">
        <v>0</v>
      </c>
    </row>
    <row r="78" spans="1:15" x14ac:dyDescent="0.25">
      <c r="A78" s="25" t="s">
        <v>61</v>
      </c>
      <c r="B78" s="26"/>
      <c r="C78" s="57"/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4">
        <v>0</v>
      </c>
    </row>
    <row r="79" spans="1:15" ht="30.75" thickBot="1" x14ac:dyDescent="0.3">
      <c r="A79" s="25" t="s">
        <v>62</v>
      </c>
      <c r="B79" s="26"/>
      <c r="C79" s="82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14">
        <f>SUM(L80:O82)</f>
        <v>0</v>
      </c>
    </row>
    <row r="80" spans="1:15" ht="15.75" thickBot="1" x14ac:dyDescent="0.3">
      <c r="A80" s="24" t="s">
        <v>63</v>
      </c>
      <c r="B80" s="26"/>
      <c r="C80" s="58"/>
      <c r="D80" s="83">
        <f t="shared" ref="D80:E80" si="21">SUM(D81:D83)</f>
        <v>0</v>
      </c>
      <c r="E80" s="83">
        <f t="shared" si="21"/>
        <v>0</v>
      </c>
      <c r="F80" s="83">
        <f t="shared" ref="F80:G80" si="22">SUM(F81:F83)</f>
        <v>0</v>
      </c>
      <c r="G80" s="83">
        <f t="shared" si="22"/>
        <v>0</v>
      </c>
      <c r="H80" s="83">
        <f t="shared" ref="H80:I80" si="23">SUM(H81:H83)</f>
        <v>0</v>
      </c>
      <c r="I80" s="83">
        <f t="shared" si="23"/>
        <v>0</v>
      </c>
      <c r="J80" s="83">
        <f t="shared" ref="J80:K80" si="24">SUM(J81:J83)</f>
        <v>0</v>
      </c>
      <c r="K80" s="83">
        <f t="shared" si="24"/>
        <v>0</v>
      </c>
      <c r="L80" s="91">
        <v>0</v>
      </c>
    </row>
    <row r="81" spans="1:14" x14ac:dyDescent="0.25">
      <c r="A81" s="27" t="s">
        <v>64</v>
      </c>
      <c r="B81" s="26"/>
      <c r="C81" s="57"/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4">
        <v>0</v>
      </c>
    </row>
    <row r="82" spans="1:14" x14ac:dyDescent="0.25">
      <c r="A82" s="27" t="s">
        <v>65</v>
      </c>
      <c r="B82" s="26"/>
      <c r="C82" s="55"/>
      <c r="D82" s="66">
        <v>0</v>
      </c>
      <c r="E82" s="66">
        <v>0</v>
      </c>
      <c r="F82" s="66">
        <v>0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9">
        <v>0</v>
      </c>
      <c r="N82" s="13"/>
    </row>
    <row r="83" spans="1:14" ht="30.75" thickBot="1" x14ac:dyDescent="0.3">
      <c r="A83" s="25" t="s">
        <v>66</v>
      </c>
      <c r="B83" s="26"/>
      <c r="C83" s="70"/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9">
        <v>0</v>
      </c>
    </row>
    <row r="84" spans="1:14" ht="15.75" thickBot="1" x14ac:dyDescent="0.3">
      <c r="A84" s="32" t="s">
        <v>67</v>
      </c>
      <c r="B84" s="33"/>
      <c r="C84" s="58">
        <f>+C19</f>
        <v>253456268</v>
      </c>
      <c r="D84" s="83">
        <v>0</v>
      </c>
      <c r="E84" s="92">
        <f t="shared" ref="E84:L84" si="25">+E20+E26+E36+E46+E62</f>
        <v>10817076.699999999</v>
      </c>
      <c r="F84" s="92">
        <f t="shared" si="25"/>
        <v>11309209.16</v>
      </c>
      <c r="G84" s="92">
        <f t="shared" si="25"/>
        <v>13100338.029999999</v>
      </c>
      <c r="H84" s="92">
        <f t="shared" si="25"/>
        <v>17379460.369999997</v>
      </c>
      <c r="I84" s="92">
        <f t="shared" si="25"/>
        <v>16995741.699999999</v>
      </c>
      <c r="J84" s="92">
        <f t="shared" si="25"/>
        <v>16979585.27</v>
      </c>
      <c r="K84" s="92">
        <f t="shared" si="25"/>
        <v>18136487.650000002</v>
      </c>
      <c r="L84" s="93">
        <f t="shared" si="25"/>
        <v>104717898.88000001</v>
      </c>
    </row>
    <row r="85" spans="1:14" ht="15.75" thickBot="1" x14ac:dyDescent="0.3">
      <c r="A85" s="28"/>
      <c r="B85" s="26"/>
      <c r="C85" s="94"/>
      <c r="D85" s="38"/>
      <c r="E85" s="8"/>
      <c r="F85" s="8"/>
      <c r="G85" s="8"/>
      <c r="H85" s="8"/>
      <c r="I85" s="8"/>
      <c r="J85" s="8"/>
      <c r="K85" s="8"/>
      <c r="L85" s="9"/>
    </row>
    <row r="86" spans="1:14" ht="15.75" thickBot="1" x14ac:dyDescent="0.3">
      <c r="A86" s="34" t="s">
        <v>68</v>
      </c>
      <c r="B86" s="35"/>
      <c r="C86" s="58"/>
      <c r="D86" s="95">
        <v>0</v>
      </c>
      <c r="E86" s="95">
        <v>0</v>
      </c>
      <c r="F86" s="95">
        <v>0</v>
      </c>
      <c r="G86" s="95">
        <v>0</v>
      </c>
      <c r="H86" s="95">
        <v>0</v>
      </c>
      <c r="I86" s="95">
        <v>0</v>
      </c>
      <c r="J86" s="95">
        <v>0</v>
      </c>
      <c r="K86" s="95">
        <v>0</v>
      </c>
      <c r="L86" s="96">
        <v>0</v>
      </c>
    </row>
    <row r="87" spans="1:14" ht="30" x14ac:dyDescent="0.25">
      <c r="A87" s="24" t="s">
        <v>69</v>
      </c>
      <c r="B87" s="26"/>
      <c r="C87" s="57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f t="shared" ref="L87:L92" si="26">SUM(F87:F87)</f>
        <v>0</v>
      </c>
    </row>
    <row r="88" spans="1:14" ht="30" x14ac:dyDescent="0.25">
      <c r="A88" s="25" t="s">
        <v>70</v>
      </c>
      <c r="B88" s="26"/>
      <c r="C88" s="55">
        <v>0</v>
      </c>
      <c r="D88" s="72">
        <v>0</v>
      </c>
      <c r="E88" s="72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f t="shared" si="26"/>
        <v>0</v>
      </c>
    </row>
    <row r="89" spans="1:14" ht="30.75" thickBot="1" x14ac:dyDescent="0.3">
      <c r="A89" s="25" t="s">
        <v>71</v>
      </c>
      <c r="B89" s="26"/>
      <c r="C89" s="97"/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f t="shared" si="26"/>
        <v>0</v>
      </c>
    </row>
    <row r="90" spans="1:14" ht="15.75" thickBot="1" x14ac:dyDescent="0.3">
      <c r="A90" s="24" t="s">
        <v>72</v>
      </c>
      <c r="B90" s="62"/>
      <c r="C90" s="98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0</v>
      </c>
      <c r="L90" s="96">
        <f t="shared" si="26"/>
        <v>0</v>
      </c>
    </row>
    <row r="91" spans="1:14" x14ac:dyDescent="0.25">
      <c r="A91" s="27" t="s">
        <v>73</v>
      </c>
      <c r="B91" s="26"/>
      <c r="C91" s="82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f t="shared" si="26"/>
        <v>0</v>
      </c>
    </row>
    <row r="92" spans="1:14" x14ac:dyDescent="0.25">
      <c r="A92" s="27" t="s">
        <v>74</v>
      </c>
      <c r="B92" s="62"/>
      <c r="C92" s="99"/>
      <c r="D92" s="72">
        <v>0</v>
      </c>
      <c r="E92" s="72">
        <v>0</v>
      </c>
      <c r="F92" s="72">
        <v>0</v>
      </c>
      <c r="G92" s="72">
        <v>0</v>
      </c>
      <c r="H92" s="72">
        <v>0</v>
      </c>
      <c r="I92" s="72">
        <v>0</v>
      </c>
      <c r="J92" s="72">
        <v>0</v>
      </c>
      <c r="K92" s="72">
        <v>0</v>
      </c>
      <c r="L92" s="72">
        <f t="shared" si="26"/>
        <v>0</v>
      </c>
    </row>
    <row r="93" spans="1:14" x14ac:dyDescent="0.25">
      <c r="A93" s="27"/>
      <c r="B93" s="62"/>
      <c r="C93" s="101">
        <v>0</v>
      </c>
      <c r="D93" s="100"/>
      <c r="E93" s="9"/>
      <c r="F93" s="9"/>
      <c r="G93" s="9"/>
      <c r="H93" s="9"/>
      <c r="I93" s="9"/>
      <c r="J93" s="9"/>
      <c r="K93" s="9"/>
      <c r="L93" s="9"/>
    </row>
    <row r="94" spans="1:14" ht="15.75" thickBot="1" x14ac:dyDescent="0.3">
      <c r="A94" s="27"/>
      <c r="B94" s="62"/>
      <c r="C94" s="102"/>
      <c r="D94" s="9"/>
      <c r="E94" s="9"/>
      <c r="F94" s="9"/>
      <c r="G94" s="9"/>
      <c r="H94" s="9"/>
      <c r="I94" s="9"/>
      <c r="J94" s="9"/>
      <c r="K94" s="9"/>
      <c r="L94" s="9"/>
    </row>
    <row r="95" spans="1:14" ht="15.75" thickBot="1" x14ac:dyDescent="0.3">
      <c r="A95" s="36" t="s">
        <v>75</v>
      </c>
      <c r="B95" s="62"/>
      <c r="C95" s="103"/>
      <c r="D95" s="95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6">
        <f>SUM(F95:F95)</f>
        <v>0</v>
      </c>
    </row>
    <row r="96" spans="1:14" ht="30.75" thickBot="1" x14ac:dyDescent="0.3">
      <c r="A96" s="25" t="s">
        <v>76</v>
      </c>
      <c r="B96" s="26"/>
      <c r="C96" s="105"/>
      <c r="D96" s="106">
        <v>0</v>
      </c>
      <c r="E96" s="106">
        <v>0</v>
      </c>
      <c r="F96" s="106">
        <v>0</v>
      </c>
      <c r="G96" s="106">
        <v>0</v>
      </c>
      <c r="H96" s="106">
        <v>0</v>
      </c>
      <c r="I96" s="106">
        <v>0</v>
      </c>
      <c r="J96" s="106">
        <v>0</v>
      </c>
      <c r="K96" s="106">
        <v>0</v>
      </c>
      <c r="L96" s="106">
        <f>SUM(F96:F96)</f>
        <v>0</v>
      </c>
    </row>
    <row r="97" spans="1:14" ht="15.75" thickTop="1" x14ac:dyDescent="0.25">
      <c r="A97" s="32" t="s">
        <v>77</v>
      </c>
      <c r="B97" s="33"/>
      <c r="C97" s="104">
        <v>0</v>
      </c>
      <c r="D97" s="104">
        <v>0</v>
      </c>
      <c r="E97" s="104">
        <v>0</v>
      </c>
      <c r="F97" s="104">
        <v>0</v>
      </c>
      <c r="G97" s="104">
        <v>0</v>
      </c>
      <c r="H97" s="104">
        <v>0</v>
      </c>
      <c r="I97" s="104">
        <v>0</v>
      </c>
      <c r="J97" s="104">
        <v>0</v>
      </c>
      <c r="K97" s="104">
        <v>0</v>
      </c>
      <c r="L97" s="104">
        <v>0</v>
      </c>
    </row>
    <row r="98" spans="1:14" x14ac:dyDescent="0.25">
      <c r="A98" s="52"/>
      <c r="B98" s="40"/>
      <c r="C98" s="41"/>
      <c r="D98" s="42"/>
      <c r="E98" s="44"/>
      <c r="F98" s="44"/>
      <c r="G98" s="44"/>
      <c r="H98" s="44"/>
      <c r="I98" s="44"/>
      <c r="J98" s="44"/>
      <c r="K98" s="44"/>
      <c r="L98" s="53"/>
    </row>
    <row r="99" spans="1:14" ht="21" customHeight="1" thickBot="1" x14ac:dyDescent="0.3">
      <c r="A99" s="51" t="s">
        <v>78</v>
      </c>
      <c r="B99" s="37"/>
      <c r="C99" s="107">
        <f t="shared" ref="C99:L99" si="27">+C84+C97</f>
        <v>253456268</v>
      </c>
      <c r="D99" s="107">
        <f t="shared" si="27"/>
        <v>0</v>
      </c>
      <c r="E99" s="107">
        <f t="shared" si="27"/>
        <v>10817076.699999999</v>
      </c>
      <c r="F99" s="107">
        <f t="shared" si="27"/>
        <v>11309209.16</v>
      </c>
      <c r="G99" s="107">
        <f t="shared" si="27"/>
        <v>13100338.029999999</v>
      </c>
      <c r="H99" s="107">
        <f t="shared" si="27"/>
        <v>17379460.369999997</v>
      </c>
      <c r="I99" s="107">
        <f t="shared" si="27"/>
        <v>16995741.699999999</v>
      </c>
      <c r="J99" s="107">
        <f t="shared" si="27"/>
        <v>16979585.27</v>
      </c>
      <c r="K99" s="107">
        <f t="shared" si="27"/>
        <v>18136487.650000002</v>
      </c>
      <c r="L99" s="107">
        <f t="shared" si="27"/>
        <v>104717898.88000001</v>
      </c>
      <c r="N99" s="13"/>
    </row>
    <row r="100" spans="1:14" ht="15.75" thickTop="1" x14ac:dyDescent="0.25">
      <c r="A100" s="12" t="s">
        <v>85</v>
      </c>
      <c r="L100" s="13"/>
    </row>
    <row r="101" spans="1:14" x14ac:dyDescent="0.25">
      <c r="A101" s="2" t="s">
        <v>86</v>
      </c>
    </row>
    <row r="102" spans="1:14" x14ac:dyDescent="0.25">
      <c r="A102" s="2" t="s">
        <v>87</v>
      </c>
    </row>
    <row r="103" spans="1:14" x14ac:dyDescent="0.25">
      <c r="A103" s="2" t="s">
        <v>88</v>
      </c>
    </row>
    <row r="104" spans="1:14" x14ac:dyDescent="0.25">
      <c r="A104" s="2" t="s">
        <v>89</v>
      </c>
    </row>
    <row r="105" spans="1:14" x14ac:dyDescent="0.25">
      <c r="A105" s="2" t="s">
        <v>90</v>
      </c>
    </row>
    <row r="106" spans="1:14" x14ac:dyDescent="0.25">
      <c r="A106" s="2" t="s">
        <v>97</v>
      </c>
    </row>
    <row r="107" spans="1:14" x14ac:dyDescent="0.25">
      <c r="A107" s="2"/>
    </row>
    <row r="108" spans="1:14" x14ac:dyDescent="0.25">
      <c r="A108" s="2"/>
    </row>
    <row r="109" spans="1:14" x14ac:dyDescent="0.25">
      <c r="A109" s="2"/>
    </row>
    <row r="110" spans="1:14" x14ac:dyDescent="0.25">
      <c r="A110" s="2"/>
    </row>
    <row r="111" spans="1:14" x14ac:dyDescent="0.25">
      <c r="A111" s="2"/>
    </row>
    <row r="112" spans="1:14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J16"/>
    <mergeCell ref="A11:L11"/>
    <mergeCell ref="A12:L12"/>
    <mergeCell ref="A13:L13"/>
    <mergeCell ref="A14:L14"/>
    <mergeCell ref="A15:L15"/>
  </mergeCells>
  <printOptions horizontalCentered="1"/>
  <pageMargins left="0.7" right="0.7" top="0.75" bottom="0.75" header="0.3" footer="0.3"/>
  <pageSetup paperSize="5" scale="5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2022-08-08T16:37:05Z</cp:lastPrinted>
  <dcterms:created xsi:type="dcterms:W3CDTF">2018-04-17T18:57:16Z</dcterms:created>
  <dcterms:modified xsi:type="dcterms:W3CDTF">2022-08-09T14:47:04Z</dcterms:modified>
  <cp:category/>
  <cp:contentStatus/>
</cp:coreProperties>
</file>