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JUNIO 2024\"/>
    </mc:Choice>
  </mc:AlternateContent>
  <xr:revisionPtr revIDLastSave="0" documentId="13_ncr:1_{36C2AE94-1C37-4500-A5CC-75DE44285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" l="1"/>
  <c r="J77" i="3"/>
  <c r="J72" i="3"/>
  <c r="K71" i="3"/>
  <c r="K70" i="3"/>
  <c r="K69" i="3"/>
  <c r="K68" i="3"/>
  <c r="K67" i="3"/>
  <c r="K66" i="3"/>
  <c r="K65" i="3"/>
  <c r="K64" i="3"/>
  <c r="K63" i="3"/>
  <c r="K53" i="3"/>
  <c r="K52" i="3"/>
  <c r="K51" i="3"/>
  <c r="K50" i="3"/>
  <c r="K49" i="3"/>
  <c r="K48" i="3"/>
  <c r="K47" i="3"/>
  <c r="K45" i="3"/>
  <c r="K44" i="3"/>
  <c r="K43" i="3"/>
  <c r="K42" i="3"/>
  <c r="K41" i="3"/>
  <c r="K40" i="3"/>
  <c r="K39" i="3"/>
  <c r="K38" i="3"/>
  <c r="K37" i="3"/>
  <c r="K35" i="3"/>
  <c r="K34" i="3"/>
  <c r="K33" i="3"/>
  <c r="K32" i="3"/>
  <c r="K31" i="3"/>
  <c r="K30" i="3"/>
  <c r="K29" i="3"/>
  <c r="K28" i="3"/>
  <c r="K27" i="3"/>
  <c r="K25" i="3"/>
  <c r="K22" i="3"/>
  <c r="K21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K24" i="3"/>
  <c r="K23" i="3"/>
  <c r="J84" i="3" l="1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K61" i="3"/>
  <c r="E62" i="3"/>
  <c r="E46" i="3"/>
  <c r="C80" i="3"/>
  <c r="C77" i="3"/>
  <c r="C72" i="3"/>
  <c r="C46" i="3"/>
  <c r="K60" i="3"/>
  <c r="K59" i="3"/>
  <c r="K58" i="3"/>
  <c r="K57" i="3"/>
  <c r="K56" i="3"/>
  <c r="K55" i="3"/>
  <c r="K62" i="3" l="1"/>
  <c r="F84" i="3"/>
  <c r="F99" i="3" s="1"/>
  <c r="F19" i="3"/>
  <c r="K36" i="3"/>
  <c r="K26" i="3"/>
  <c r="K83" i="3" l="1"/>
  <c r="K82" i="3"/>
  <c r="K81" i="3"/>
  <c r="K79" i="3"/>
  <c r="K78" i="3"/>
  <c r="K76" i="3"/>
  <c r="K75" i="3"/>
  <c r="K74" i="3"/>
  <c r="K73" i="3"/>
  <c r="K92" i="3"/>
  <c r="K91" i="3"/>
  <c r="K90" i="3"/>
  <c r="K89" i="3"/>
  <c r="K88" i="3"/>
  <c r="K87" i="3"/>
  <c r="K77" i="3" l="1"/>
  <c r="K80" i="3"/>
  <c r="K72" i="3"/>
  <c r="K46" i="3" l="1"/>
  <c r="C62" i="3" l="1"/>
  <c r="C36" i="3"/>
  <c r="C26" i="3"/>
  <c r="C20" i="3"/>
  <c r="C19" i="3" l="1"/>
  <c r="C84" i="3" s="1"/>
  <c r="C99" i="3" s="1"/>
  <c r="D99" i="3"/>
  <c r="E80" i="3"/>
  <c r="E36" i="3"/>
  <c r="E26" i="3"/>
  <c r="E20" i="3"/>
  <c r="E72" i="3"/>
  <c r="E77" i="3"/>
  <c r="E19" i="3" l="1"/>
  <c r="E84" i="3" l="1"/>
  <c r="E99" i="3" s="1"/>
  <c r="K20" i="3" l="1"/>
  <c r="K19" i="3" s="1"/>
  <c r="K84" i="3" l="1"/>
  <c r="K99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<sst xmlns="http://schemas.openxmlformats.org/spreadsheetml/2006/main" count="103" uniqueCount="103">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</sst>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28" xfId="0" applyNumberForma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17"/>
  <sheetViews>
    <sheetView showGridLines="0" tabSelected="1" topLeftCell="A18" zoomScaleNormal="100" zoomScaleSheetLayoutView="77" workbookViewId="0">
      <selection activeCell="J44" sqref="J44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1" width="17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86" t="s">
        <v>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1"/>
    </row>
    <row r="12" spans="1:13" ht="18.75" customHeight="1" x14ac:dyDescent="0.25">
      <c r="A12" s="86" t="s">
        <v>80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2"/>
    </row>
    <row r="13" spans="1:13" ht="18.75" x14ac:dyDescent="0.25">
      <c r="A13" s="86" t="s">
        <v>97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2"/>
    </row>
    <row r="14" spans="1:13" ht="15.75" customHeight="1" x14ac:dyDescent="0.25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2"/>
    </row>
    <row r="15" spans="1:13" ht="15.75" thickBot="1" x14ac:dyDescent="0.3">
      <c r="A15" s="88" t="s">
        <v>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"/>
    </row>
    <row r="16" spans="1:13" ht="15" customHeight="1" thickBot="1" x14ac:dyDescent="0.3">
      <c r="A16" s="13"/>
      <c r="B16" s="13"/>
      <c r="C16" s="13"/>
      <c r="D16" s="13"/>
      <c r="E16" s="83" t="s">
        <v>95</v>
      </c>
      <c r="F16" s="84"/>
      <c r="G16" s="84"/>
      <c r="H16" s="84"/>
      <c r="I16" s="84"/>
      <c r="J16" s="84"/>
      <c r="K16" s="85"/>
      <c r="M16" s="2"/>
    </row>
    <row r="17" spans="1:24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84</v>
      </c>
      <c r="W17" s="5"/>
      <c r="X17" s="5"/>
    </row>
    <row r="18" spans="1:24" ht="16.5" thickBot="1" x14ac:dyDescent="0.3">
      <c r="A18" s="16"/>
      <c r="B18" s="17"/>
      <c r="C18" s="58"/>
      <c r="D18" s="58"/>
      <c r="E18" s="52"/>
      <c r="F18" s="52"/>
      <c r="G18" s="52"/>
      <c r="H18" s="52"/>
      <c r="I18" s="52"/>
      <c r="J18" s="52"/>
      <c r="K18" s="52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18" t="s">
        <v>3</v>
      </c>
      <c r="B19" s="41"/>
      <c r="C19" s="59">
        <f>+C20+C26+C36+C46+C62+C72</f>
        <v>334176821</v>
      </c>
      <c r="D19" s="59"/>
      <c r="E19" s="60">
        <f t="shared" ref="E19:K19" si="0">+E20+E26+E36+E46+E62+E72</f>
        <v>15107975.369999999</v>
      </c>
      <c r="F19" s="60">
        <f t="shared" si="0"/>
        <v>16477843.060000001</v>
      </c>
      <c r="G19" s="60">
        <f t="shared" si="0"/>
        <v>17431851.889999997</v>
      </c>
      <c r="H19" s="60">
        <f t="shared" si="0"/>
        <v>20426382.010000002</v>
      </c>
      <c r="I19" s="60">
        <f t="shared" si="0"/>
        <v>33361557.640000001</v>
      </c>
      <c r="J19" s="60">
        <f t="shared" si="0"/>
        <v>26176695.149999999</v>
      </c>
      <c r="K19" s="60">
        <f t="shared" si="0"/>
        <v>129015345.11999997</v>
      </c>
      <c r="L19" s="5"/>
      <c r="M19" s="5"/>
      <c r="O19" s="4"/>
    </row>
    <row r="20" spans="1:24" ht="27" customHeight="1" thickBot="1" x14ac:dyDescent="0.3">
      <c r="A20" s="19" t="s">
        <v>91</v>
      </c>
      <c r="B20" s="32"/>
      <c r="C20" s="49">
        <f>+C21+C22+C23+C24+C25</f>
        <v>219753341</v>
      </c>
      <c r="D20" s="49"/>
      <c r="E20" s="62">
        <f t="shared" ref="E20:K20" si="1">SUM(E21:E25)</f>
        <v>14010957.189999999</v>
      </c>
      <c r="F20" s="62">
        <f t="shared" si="1"/>
        <v>14143042.58</v>
      </c>
      <c r="G20" s="62">
        <f t="shared" si="1"/>
        <v>14137466.1</v>
      </c>
      <c r="H20" s="62">
        <f t="shared" si="1"/>
        <v>14782899.950000001</v>
      </c>
      <c r="I20" s="62">
        <f t="shared" si="1"/>
        <v>26235705.990000002</v>
      </c>
      <c r="J20" s="62">
        <f t="shared" si="1"/>
        <v>14372542.08</v>
      </c>
      <c r="K20" s="62">
        <f t="shared" si="1"/>
        <v>97682613.889999986</v>
      </c>
      <c r="M20" s="11"/>
      <c r="O20" s="4"/>
    </row>
    <row r="21" spans="1:24" x14ac:dyDescent="0.25">
      <c r="A21" s="20" t="s">
        <v>4</v>
      </c>
      <c r="B21" s="32"/>
      <c r="C21" s="50">
        <v>161659333</v>
      </c>
      <c r="D21" s="50"/>
      <c r="E21" s="61">
        <v>11987000</v>
      </c>
      <c r="F21" s="61">
        <v>12117133.82</v>
      </c>
      <c r="G21" s="61">
        <v>12095333.33</v>
      </c>
      <c r="H21" s="61">
        <v>12650195.390000001</v>
      </c>
      <c r="I21" s="61">
        <v>12573000</v>
      </c>
      <c r="J21" s="61">
        <v>12348000</v>
      </c>
      <c r="K21" s="54">
        <f>SUM(E21:J21)</f>
        <v>73770662.539999992</v>
      </c>
    </row>
    <row r="22" spans="1:24" x14ac:dyDescent="0.25">
      <c r="A22" s="20" t="s">
        <v>5</v>
      </c>
      <c r="C22" s="48">
        <v>32220666</v>
      </c>
      <c r="D22" s="48"/>
      <c r="E22" s="55">
        <v>225000</v>
      </c>
      <c r="F22" s="55">
        <v>225000</v>
      </c>
      <c r="G22" s="55">
        <v>225000</v>
      </c>
      <c r="H22" s="55">
        <v>225000</v>
      </c>
      <c r="I22" s="55">
        <v>11774638.890000001</v>
      </c>
      <c r="J22" s="55">
        <v>185500</v>
      </c>
      <c r="K22" s="54">
        <f>SUM(E22:J22)</f>
        <v>12860138.890000001</v>
      </c>
    </row>
    <row r="23" spans="1:24" ht="18.75" customHeight="1" x14ac:dyDescent="0.25">
      <c r="A23" s="22" t="s">
        <v>6</v>
      </c>
      <c r="C23" s="48">
        <v>0</v>
      </c>
      <c r="D23" s="48"/>
      <c r="E23" s="55">
        <v>0</v>
      </c>
      <c r="F23" s="55"/>
      <c r="G23" s="55"/>
      <c r="H23" s="55"/>
      <c r="I23" s="55"/>
      <c r="J23" s="55"/>
      <c r="K23" s="54">
        <f t="shared" ref="K23:K24" si="2">SUM(E23:F23)</f>
        <v>0</v>
      </c>
    </row>
    <row r="24" spans="1:24" s="12" customFormat="1" ht="18" customHeight="1" x14ac:dyDescent="0.25">
      <c r="A24" s="23" t="s">
        <v>7</v>
      </c>
      <c r="C24" s="48"/>
      <c r="D24" s="48"/>
      <c r="E24" s="55"/>
      <c r="F24" s="55"/>
      <c r="G24" s="55"/>
      <c r="H24" s="55"/>
      <c r="I24" s="55"/>
      <c r="J24" s="55"/>
      <c r="K24" s="54">
        <f t="shared" si="2"/>
        <v>0</v>
      </c>
    </row>
    <row r="25" spans="1:24" ht="15.75" thickBot="1" x14ac:dyDescent="0.3">
      <c r="A25" s="24" t="s">
        <v>8</v>
      </c>
      <c r="B25" s="21"/>
      <c r="C25" s="64">
        <v>25873342</v>
      </c>
      <c r="D25" s="64"/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54">
        <f>SUM(E25:J25)</f>
        <v>11051812.460000001</v>
      </c>
    </row>
    <row r="26" spans="1:24" ht="15.75" thickBot="1" x14ac:dyDescent="0.3">
      <c r="A26" s="19" t="s">
        <v>9</v>
      </c>
      <c r="B26" s="21"/>
      <c r="C26" s="49">
        <f>SUM(C27:C35)</f>
        <v>87046254</v>
      </c>
      <c r="D26" s="49"/>
      <c r="E26" s="80">
        <f t="shared" ref="E26:J26" si="3">SUM(E27:E35)</f>
        <v>1079852.18</v>
      </c>
      <c r="F26" s="80">
        <f t="shared" si="3"/>
        <v>2314800.4800000004</v>
      </c>
      <c r="G26" s="80">
        <f t="shared" si="3"/>
        <v>3011579.46</v>
      </c>
      <c r="H26" s="80">
        <f t="shared" si="3"/>
        <v>5093406.78</v>
      </c>
      <c r="I26" s="80">
        <f t="shared" si="3"/>
        <v>4574065.87</v>
      </c>
      <c r="J26" s="80">
        <f t="shared" si="3"/>
        <v>4039867.96</v>
      </c>
      <c r="K26" s="63">
        <f>SUM(K27:K35)</f>
        <v>20113572.729999997</v>
      </c>
      <c r="M26" s="11"/>
    </row>
    <row r="27" spans="1:24" x14ac:dyDescent="0.25">
      <c r="A27" s="20" t="s">
        <v>10</v>
      </c>
      <c r="B27" s="21"/>
      <c r="C27" s="50">
        <v>9866000</v>
      </c>
      <c r="D27" s="50"/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54">
        <f t="shared" ref="K27:K35" si="4">SUM(E27:J27)</f>
        <v>3902242.15</v>
      </c>
      <c r="M27" s="11"/>
    </row>
    <row r="28" spans="1:24" x14ac:dyDescent="0.25">
      <c r="A28" s="22" t="s">
        <v>11</v>
      </c>
      <c r="B28" s="21"/>
      <c r="C28" s="48">
        <v>9416650</v>
      </c>
      <c r="D28" s="48"/>
      <c r="E28" s="55">
        <v>0</v>
      </c>
      <c r="F28" s="55"/>
      <c r="G28" s="55">
        <v>928308.69</v>
      </c>
      <c r="H28" s="55">
        <v>72281.850000000006</v>
      </c>
      <c r="I28" s="55">
        <v>12358.33</v>
      </c>
      <c r="J28" s="55">
        <v>1055813.33</v>
      </c>
      <c r="K28" s="54">
        <f t="shared" si="4"/>
        <v>2068762.2</v>
      </c>
    </row>
    <row r="29" spans="1:24" x14ac:dyDescent="0.25">
      <c r="A29" s="20" t="s">
        <v>12</v>
      </c>
      <c r="B29" s="21"/>
      <c r="C29" s="48">
        <v>7137258</v>
      </c>
      <c r="D29" s="48"/>
      <c r="E29" s="55">
        <v>143052</v>
      </c>
      <c r="F29" s="55">
        <v>315304.84999999998</v>
      </c>
      <c r="G29" s="55">
        <v>458727.24</v>
      </c>
      <c r="H29" s="55">
        <v>828729.19</v>
      </c>
      <c r="I29" s="55">
        <v>68696.41</v>
      </c>
      <c r="J29" s="55">
        <v>172661.69</v>
      </c>
      <c r="K29" s="54">
        <f t="shared" si="4"/>
        <v>1987171.3799999997</v>
      </c>
    </row>
    <row r="30" spans="1:24" ht="18" customHeight="1" x14ac:dyDescent="0.25">
      <c r="A30" s="20" t="s">
        <v>13</v>
      </c>
      <c r="B30" s="21"/>
      <c r="C30" s="48">
        <v>2880680</v>
      </c>
      <c r="D30" s="48"/>
      <c r="E30" s="55">
        <v>0</v>
      </c>
      <c r="F30" s="55">
        <v>111081.84</v>
      </c>
      <c r="G30" s="55">
        <v>179702.73</v>
      </c>
      <c r="H30" s="55">
        <v>0</v>
      </c>
      <c r="I30" s="55">
        <v>1256797.08</v>
      </c>
      <c r="J30" s="55">
        <v>324858.2</v>
      </c>
      <c r="K30" s="54">
        <f t="shared" si="4"/>
        <v>1872439.85</v>
      </c>
      <c r="M30" s="11"/>
    </row>
    <row r="31" spans="1:24" x14ac:dyDescent="0.25">
      <c r="A31" s="20" t="s">
        <v>14</v>
      </c>
      <c r="B31" s="21"/>
      <c r="C31" s="48">
        <v>15281114</v>
      </c>
      <c r="D31" s="48"/>
      <c r="E31" s="55"/>
      <c r="F31" s="55">
        <v>32252.52</v>
      </c>
      <c r="G31" s="55">
        <v>32252.52</v>
      </c>
      <c r="H31" s="55">
        <v>33039.160000000003</v>
      </c>
      <c r="I31" s="55">
        <v>918102.44</v>
      </c>
      <c r="J31" s="55">
        <v>492141.05</v>
      </c>
      <c r="K31" s="54">
        <f t="shared" si="4"/>
        <v>1507787.69</v>
      </c>
    </row>
    <row r="32" spans="1:24" x14ac:dyDescent="0.25">
      <c r="A32" s="20" t="s">
        <v>15</v>
      </c>
      <c r="B32" s="21"/>
      <c r="C32" s="48">
        <v>1624176</v>
      </c>
      <c r="D32" s="48"/>
      <c r="E32" s="55">
        <v>83115.5</v>
      </c>
      <c r="F32" s="55">
        <v>86169.600000000006</v>
      </c>
      <c r="G32" s="55">
        <v>96327.7</v>
      </c>
      <c r="H32" s="55">
        <v>1179439.27</v>
      </c>
      <c r="I32" s="55">
        <v>128985.9</v>
      </c>
      <c r="J32" s="55">
        <v>66862.7</v>
      </c>
      <c r="K32" s="54">
        <f t="shared" si="4"/>
        <v>1640900.67</v>
      </c>
    </row>
    <row r="33" spans="1:14" ht="45" x14ac:dyDescent="0.25">
      <c r="A33" s="20" t="s">
        <v>16</v>
      </c>
      <c r="B33" s="21"/>
      <c r="C33" s="48">
        <v>2722600</v>
      </c>
      <c r="D33" s="48"/>
      <c r="E33" s="81"/>
      <c r="F33" s="55">
        <v>30000</v>
      </c>
      <c r="G33" s="55">
        <v>91869.57</v>
      </c>
      <c r="H33" s="55">
        <v>154240</v>
      </c>
      <c r="I33" s="55">
        <v>165660.04</v>
      </c>
      <c r="J33" s="55">
        <v>205947.6</v>
      </c>
      <c r="K33" s="54">
        <f t="shared" si="4"/>
        <v>647717.21</v>
      </c>
    </row>
    <row r="34" spans="1:14" ht="30" x14ac:dyDescent="0.25">
      <c r="A34" s="20" t="s">
        <v>17</v>
      </c>
      <c r="B34" s="21"/>
      <c r="C34" s="48">
        <v>23715388</v>
      </c>
      <c r="D34" s="48"/>
      <c r="E34" s="55">
        <v>212531.15</v>
      </c>
      <c r="F34" s="55">
        <v>1106292.74</v>
      </c>
      <c r="G34" s="55">
        <v>602602.36</v>
      </c>
      <c r="H34" s="55">
        <v>1112665.6100000001</v>
      </c>
      <c r="I34" s="55">
        <v>829501.4</v>
      </c>
      <c r="J34" s="55">
        <v>302854.34999999998</v>
      </c>
      <c r="K34" s="54">
        <f t="shared" si="4"/>
        <v>4166447.6100000003</v>
      </c>
      <c r="M34" s="11"/>
    </row>
    <row r="35" spans="1:14" ht="15.75" thickBot="1" x14ac:dyDescent="0.3">
      <c r="A35" s="22" t="s">
        <v>18</v>
      </c>
      <c r="B35" s="21"/>
      <c r="C35" s="56">
        <v>14402388</v>
      </c>
      <c r="D35" s="56"/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54">
        <f t="shared" si="4"/>
        <v>2320103.9699999997</v>
      </c>
    </row>
    <row r="36" spans="1:14" ht="27" customHeight="1" thickBot="1" x14ac:dyDescent="0.3">
      <c r="A36" s="19" t="s">
        <v>19</v>
      </c>
      <c r="B36" s="21"/>
      <c r="C36" s="49">
        <f t="shared" ref="C36:J36" si="5">SUM(C37:C45)</f>
        <v>17990793</v>
      </c>
      <c r="D36" s="49"/>
      <c r="E36" s="65">
        <f t="shared" si="5"/>
        <v>0</v>
      </c>
      <c r="F36" s="65">
        <v>0</v>
      </c>
      <c r="G36" s="65">
        <f t="shared" si="5"/>
        <v>133473</v>
      </c>
      <c r="H36" s="65">
        <f t="shared" si="5"/>
        <v>63432</v>
      </c>
      <c r="I36" s="65">
        <f t="shared" si="5"/>
        <v>2166628.64</v>
      </c>
      <c r="J36" s="65">
        <f t="shared" si="5"/>
        <v>189175.11</v>
      </c>
      <c r="K36" s="63">
        <f>SUM(K37:K45)</f>
        <v>2585748.75</v>
      </c>
      <c r="N36" s="11"/>
    </row>
    <row r="37" spans="1:14" x14ac:dyDescent="0.25">
      <c r="A37" s="22" t="s">
        <v>20</v>
      </c>
      <c r="B37" s="21"/>
      <c r="C37" s="50">
        <v>509000</v>
      </c>
      <c r="D37" s="35"/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54">
        <f>SUM(E37:J37)</f>
        <v>162517.85</v>
      </c>
    </row>
    <row r="38" spans="1:14" x14ac:dyDescent="0.25">
      <c r="A38" s="20" t="s">
        <v>21</v>
      </c>
      <c r="B38" s="21"/>
      <c r="C38" s="48">
        <v>432000</v>
      </c>
      <c r="D38" s="53"/>
      <c r="E38" s="55">
        <v>0</v>
      </c>
      <c r="F38" s="55"/>
      <c r="G38" s="55"/>
      <c r="H38" s="55"/>
      <c r="I38" s="55"/>
      <c r="J38" s="55"/>
      <c r="K38" s="54">
        <f t="shared" ref="K38:K45" si="6">SUM(E38:J38)</f>
        <v>0</v>
      </c>
    </row>
    <row r="39" spans="1:14" x14ac:dyDescent="0.25">
      <c r="A39" s="22" t="s">
        <v>22</v>
      </c>
      <c r="B39" s="21"/>
      <c r="C39" s="48">
        <v>544692</v>
      </c>
      <c r="D39" s="53"/>
      <c r="E39" s="55">
        <v>0</v>
      </c>
      <c r="F39" s="55"/>
      <c r="G39" s="55"/>
      <c r="H39" s="55"/>
      <c r="I39" s="55">
        <v>96829.86</v>
      </c>
      <c r="J39" s="55">
        <v>72767.649999999994</v>
      </c>
      <c r="K39" s="54">
        <f t="shared" si="6"/>
        <v>169597.51</v>
      </c>
    </row>
    <row r="40" spans="1:14" x14ac:dyDescent="0.25">
      <c r="A40" s="20" t="s">
        <v>23</v>
      </c>
      <c r="B40" s="21"/>
      <c r="C40" s="48">
        <v>200000</v>
      </c>
      <c r="D40" s="53"/>
      <c r="E40" s="55">
        <v>0</v>
      </c>
      <c r="F40" s="55"/>
      <c r="G40" s="55"/>
      <c r="H40" s="55"/>
      <c r="I40" s="55">
        <v>80505.740000000005</v>
      </c>
      <c r="J40" s="55">
        <v>0</v>
      </c>
      <c r="K40" s="54">
        <f t="shared" si="6"/>
        <v>80505.740000000005</v>
      </c>
    </row>
    <row r="41" spans="1:14" x14ac:dyDescent="0.25">
      <c r="A41" s="22" t="s">
        <v>24</v>
      </c>
      <c r="B41" s="21"/>
      <c r="C41" s="48">
        <v>384000</v>
      </c>
      <c r="D41" s="53"/>
      <c r="E41" s="55">
        <v>0</v>
      </c>
      <c r="F41" s="55"/>
      <c r="G41" s="55">
        <v>126732</v>
      </c>
      <c r="H41" s="55"/>
      <c r="I41" s="55"/>
      <c r="J41" s="55">
        <v>0</v>
      </c>
      <c r="K41" s="54">
        <f t="shared" si="6"/>
        <v>126732</v>
      </c>
    </row>
    <row r="42" spans="1:14" ht="30" x14ac:dyDescent="0.25">
      <c r="A42" s="33" t="s">
        <v>25</v>
      </c>
      <c r="B42" s="34"/>
      <c r="C42" s="48">
        <v>192000</v>
      </c>
      <c r="D42" s="53"/>
      <c r="E42" s="55">
        <v>0</v>
      </c>
      <c r="F42" s="55"/>
      <c r="G42" s="55"/>
      <c r="H42" s="55"/>
      <c r="I42" s="55"/>
      <c r="J42" s="55"/>
      <c r="K42" s="54">
        <f t="shared" si="6"/>
        <v>0</v>
      </c>
      <c r="M42" s="11"/>
    </row>
    <row r="43" spans="1:14" ht="30" x14ac:dyDescent="0.25">
      <c r="A43" s="39" t="s">
        <v>26</v>
      </c>
      <c r="B43" s="40"/>
      <c r="C43" s="48">
        <v>8176000</v>
      </c>
      <c r="D43" s="53"/>
      <c r="E43" s="55">
        <v>0</v>
      </c>
      <c r="F43" s="55"/>
      <c r="G43" s="55"/>
      <c r="H43" s="55"/>
      <c r="I43" s="55">
        <v>43855</v>
      </c>
      <c r="J43" s="55"/>
      <c r="K43" s="54">
        <f t="shared" si="6"/>
        <v>43855</v>
      </c>
      <c r="L43" s="11"/>
    </row>
    <row r="44" spans="1:14" ht="45" x14ac:dyDescent="0.25">
      <c r="A44" s="20" t="s">
        <v>27</v>
      </c>
      <c r="B44" s="21"/>
      <c r="C44" s="48">
        <v>0</v>
      </c>
      <c r="D44" s="53"/>
      <c r="E44" s="55">
        <v>0</v>
      </c>
      <c r="F44" s="55"/>
      <c r="G44" s="55"/>
      <c r="H44" s="55"/>
      <c r="I44" s="55"/>
      <c r="J44" s="55"/>
      <c r="K44" s="54">
        <f t="shared" si="6"/>
        <v>0</v>
      </c>
    </row>
    <row r="45" spans="1:14" ht="27" customHeight="1" thickBot="1" x14ac:dyDescent="0.3">
      <c r="A45" s="20" t="s">
        <v>28</v>
      </c>
      <c r="B45" s="21"/>
      <c r="C45" s="64">
        <v>7553101</v>
      </c>
      <c r="D45" s="32"/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54">
        <f t="shared" si="6"/>
        <v>2002540.6500000001</v>
      </c>
    </row>
    <row r="46" spans="1:14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/>
      <c r="E46" s="49">
        <f t="shared" ref="E46:K46" si="7">SUM(E47:E53)</f>
        <v>17166</v>
      </c>
      <c r="F46" s="49">
        <f t="shared" si="7"/>
        <v>20000</v>
      </c>
      <c r="G46" s="49">
        <f t="shared" si="7"/>
        <v>149333.32999999999</v>
      </c>
      <c r="H46" s="49">
        <f t="shared" si="7"/>
        <v>486643.28</v>
      </c>
      <c r="I46" s="49">
        <f t="shared" si="7"/>
        <v>219508.74</v>
      </c>
      <c r="J46" s="49">
        <f t="shared" si="7"/>
        <v>2961110</v>
      </c>
      <c r="K46" s="49">
        <f t="shared" si="7"/>
        <v>3853761.35</v>
      </c>
    </row>
    <row r="47" spans="1:14" ht="30" x14ac:dyDescent="0.25">
      <c r="A47" s="20" t="s">
        <v>30</v>
      </c>
      <c r="B47" s="21"/>
      <c r="C47" s="50">
        <v>2845000</v>
      </c>
      <c r="D47" s="35"/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54">
        <f>SUM(E47:J47)</f>
        <v>852651.35</v>
      </c>
    </row>
    <row r="48" spans="1:14" ht="30" x14ac:dyDescent="0.25">
      <c r="A48" s="20" t="s">
        <v>31</v>
      </c>
      <c r="B48" s="21"/>
      <c r="C48" s="48"/>
      <c r="D48" s="55"/>
      <c r="E48" s="55">
        <v>0</v>
      </c>
      <c r="F48" s="55">
        <v>0</v>
      </c>
      <c r="G48" s="55"/>
      <c r="H48" s="55"/>
      <c r="I48" s="55"/>
      <c r="J48" s="55"/>
      <c r="K48" s="54">
        <f t="shared" ref="K48:K53" si="8">SUM(E48:J48)</f>
        <v>0</v>
      </c>
    </row>
    <row r="49" spans="1:14" ht="30" x14ac:dyDescent="0.25">
      <c r="A49" s="20" t="s">
        <v>32</v>
      </c>
      <c r="B49" s="21"/>
      <c r="C49" s="48"/>
      <c r="D49" s="55"/>
      <c r="E49" s="55">
        <v>0</v>
      </c>
      <c r="F49" s="55">
        <v>0</v>
      </c>
      <c r="G49" s="55"/>
      <c r="H49" s="55"/>
      <c r="I49" s="55"/>
      <c r="J49" s="55"/>
      <c r="K49" s="54">
        <f t="shared" si="8"/>
        <v>0</v>
      </c>
    </row>
    <row r="50" spans="1:14" ht="30" x14ac:dyDescent="0.25">
      <c r="A50" s="20" t="s">
        <v>33</v>
      </c>
      <c r="B50" s="21"/>
      <c r="C50" s="48"/>
      <c r="D50" s="55"/>
      <c r="E50" s="55">
        <v>0</v>
      </c>
      <c r="F50" s="55">
        <v>0</v>
      </c>
      <c r="G50" s="55"/>
      <c r="H50" s="55"/>
      <c r="I50" s="55"/>
      <c r="J50" s="55"/>
      <c r="K50" s="54">
        <f t="shared" si="8"/>
        <v>0</v>
      </c>
    </row>
    <row r="51" spans="1:14" ht="30" x14ac:dyDescent="0.25">
      <c r="A51" s="20" t="s">
        <v>34</v>
      </c>
      <c r="B51" s="21"/>
      <c r="C51" s="48"/>
      <c r="D51" s="55"/>
      <c r="E51" s="55">
        <v>0</v>
      </c>
      <c r="F51" s="55">
        <v>0</v>
      </c>
      <c r="G51" s="55"/>
      <c r="H51" s="55"/>
      <c r="I51" s="55"/>
      <c r="J51" s="55"/>
      <c r="K51" s="54">
        <f t="shared" si="8"/>
        <v>0</v>
      </c>
    </row>
    <row r="52" spans="1:14" ht="30" x14ac:dyDescent="0.25">
      <c r="A52" s="20" t="s">
        <v>35</v>
      </c>
      <c r="B52" s="21"/>
      <c r="C52" s="48">
        <v>3000000</v>
      </c>
      <c r="D52" s="55"/>
      <c r="E52" s="55">
        <v>0</v>
      </c>
      <c r="F52" s="55">
        <v>0</v>
      </c>
      <c r="G52" s="55"/>
      <c r="H52" s="55"/>
      <c r="I52" s="55"/>
      <c r="J52" s="55">
        <v>2961110</v>
      </c>
      <c r="K52" s="54">
        <f t="shared" si="8"/>
        <v>2961110</v>
      </c>
    </row>
    <row r="53" spans="1:14" ht="30.75" thickBot="1" x14ac:dyDescent="0.3">
      <c r="A53" s="20" t="s">
        <v>36</v>
      </c>
      <c r="B53" s="21"/>
      <c r="C53" s="64"/>
      <c r="D53" s="7"/>
      <c r="E53" s="7">
        <v>0</v>
      </c>
      <c r="F53" s="7">
        <v>20000</v>
      </c>
      <c r="G53" s="7"/>
      <c r="H53" s="7">
        <v>20000</v>
      </c>
      <c r="I53" s="7"/>
      <c r="J53" s="7"/>
      <c r="K53" s="54">
        <f t="shared" si="8"/>
        <v>40000</v>
      </c>
    </row>
    <row r="54" spans="1:14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</row>
    <row r="55" spans="1:14" ht="30" x14ac:dyDescent="0.25">
      <c r="A55" s="20" t="s">
        <v>38</v>
      </c>
      <c r="B55" s="21"/>
      <c r="C55" s="37">
        <v>0</v>
      </c>
      <c r="D55" s="37"/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54">
        <f t="shared" ref="K55:K61" si="9">SUM(E55:E55)</f>
        <v>0</v>
      </c>
    </row>
    <row r="56" spans="1:14" ht="30" x14ac:dyDescent="0.25">
      <c r="A56" s="20" t="s">
        <v>39</v>
      </c>
      <c r="B56" s="21"/>
      <c r="C56" s="55">
        <v>0</v>
      </c>
      <c r="D56" s="55"/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4">
        <f t="shared" si="9"/>
        <v>0</v>
      </c>
    </row>
    <row r="57" spans="1:14" ht="30" x14ac:dyDescent="0.25">
      <c r="A57" s="20" t="s">
        <v>40</v>
      </c>
      <c r="B57" s="21"/>
      <c r="C57" s="55">
        <v>0</v>
      </c>
      <c r="D57" s="55"/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4">
        <f t="shared" si="9"/>
        <v>0</v>
      </c>
    </row>
    <row r="58" spans="1:14" ht="30" x14ac:dyDescent="0.25">
      <c r="A58" s="33" t="s">
        <v>41</v>
      </c>
      <c r="B58" s="34"/>
      <c r="C58" s="55">
        <v>0</v>
      </c>
      <c r="D58" s="55"/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4">
        <f t="shared" si="9"/>
        <v>0</v>
      </c>
    </row>
    <row r="59" spans="1:14" ht="30" x14ac:dyDescent="0.25">
      <c r="A59" s="39" t="s">
        <v>42</v>
      </c>
      <c r="B59" s="40"/>
      <c r="C59" s="55">
        <v>0</v>
      </c>
      <c r="D59" s="55"/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4">
        <f t="shared" si="9"/>
        <v>0</v>
      </c>
    </row>
    <row r="60" spans="1:14" ht="30" x14ac:dyDescent="0.25">
      <c r="A60" s="20" t="s">
        <v>43</v>
      </c>
      <c r="B60" s="21"/>
      <c r="C60" s="55">
        <v>0</v>
      </c>
      <c r="D60" s="55"/>
      <c r="E60" s="55">
        <v>0</v>
      </c>
      <c r="F60" s="55">
        <v>0</v>
      </c>
      <c r="G60" s="55">
        <v>0</v>
      </c>
      <c r="H60" s="55">
        <v>0</v>
      </c>
      <c r="I60" s="55">
        <v>0</v>
      </c>
      <c r="J60" s="55">
        <v>0</v>
      </c>
      <c r="K60" s="54">
        <f t="shared" si="9"/>
        <v>0</v>
      </c>
    </row>
    <row r="61" spans="1:14" ht="30.75" thickBot="1" x14ac:dyDescent="0.3">
      <c r="A61" s="20" t="s">
        <v>44</v>
      </c>
      <c r="B61" s="21"/>
      <c r="C61" s="7">
        <v>0</v>
      </c>
      <c r="D61" s="7"/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54">
        <f t="shared" si="9"/>
        <v>0</v>
      </c>
    </row>
    <row r="62" spans="1:14" ht="30.75" thickBot="1" x14ac:dyDescent="0.3">
      <c r="A62" s="19" t="s">
        <v>45</v>
      </c>
      <c r="B62" s="21"/>
      <c r="C62" s="49">
        <f>SUM(C63:C71)</f>
        <v>3541433</v>
      </c>
      <c r="D62" s="49"/>
      <c r="E62" s="49">
        <f t="shared" ref="E62:F62" si="10">SUM(E63:E71)</f>
        <v>0</v>
      </c>
      <c r="F62" s="49">
        <f t="shared" si="10"/>
        <v>0</v>
      </c>
      <c r="G62" s="49">
        <f t="shared" ref="G62:J62" si="11">SUM(G63:G71)</f>
        <v>0</v>
      </c>
      <c r="H62" s="49">
        <f t="shared" si="11"/>
        <v>0</v>
      </c>
      <c r="I62" s="49">
        <f t="shared" si="11"/>
        <v>165648.4</v>
      </c>
      <c r="J62" s="49">
        <f t="shared" si="11"/>
        <v>4614000</v>
      </c>
      <c r="K62" s="49">
        <f>SUM(K63:K71)</f>
        <v>4779648.4000000004</v>
      </c>
      <c r="N62" s="11"/>
    </row>
    <row r="63" spans="1:14" x14ac:dyDescent="0.25">
      <c r="A63" s="20" t="s">
        <v>46</v>
      </c>
      <c r="B63" s="21"/>
      <c r="C63" s="64">
        <v>1964500</v>
      </c>
      <c r="D63" s="32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54">
        <f>SUM(E63:J63)</f>
        <v>0</v>
      </c>
    </row>
    <row r="64" spans="1:14" ht="30" x14ac:dyDescent="0.25">
      <c r="A64" s="20" t="s">
        <v>47</v>
      </c>
      <c r="B64" s="21"/>
      <c r="C64" s="48">
        <v>1576933</v>
      </c>
      <c r="D64" s="53"/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/>
      <c r="K64" s="54">
        <f t="shared" ref="K64:K71" si="12">SUM(E64:J64)</f>
        <v>0</v>
      </c>
    </row>
    <row r="65" spans="1:14" ht="30" x14ac:dyDescent="0.25">
      <c r="A65" s="20" t="s">
        <v>48</v>
      </c>
      <c r="B65" s="21"/>
      <c r="C65" s="48"/>
      <c r="D65" s="55"/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/>
      <c r="K65" s="54">
        <f t="shared" si="12"/>
        <v>0</v>
      </c>
    </row>
    <row r="66" spans="1:14" ht="30" x14ac:dyDescent="0.25">
      <c r="A66" s="20" t="s">
        <v>49</v>
      </c>
      <c r="B66" s="21"/>
      <c r="C66" s="48">
        <v>0</v>
      </c>
      <c r="D66" s="55"/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4614000</v>
      </c>
      <c r="K66" s="54">
        <f t="shared" si="12"/>
        <v>4614000</v>
      </c>
    </row>
    <row r="67" spans="1:14" ht="30" x14ac:dyDescent="0.25">
      <c r="A67" s="20" t="s">
        <v>50</v>
      </c>
      <c r="B67" s="21"/>
      <c r="C67" s="48">
        <v>0</v>
      </c>
      <c r="D67" s="55"/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/>
      <c r="K67" s="54">
        <f t="shared" si="12"/>
        <v>0</v>
      </c>
    </row>
    <row r="68" spans="1:14" ht="22.5" customHeight="1" x14ac:dyDescent="0.25">
      <c r="A68" s="20" t="s">
        <v>51</v>
      </c>
      <c r="B68" s="21"/>
      <c r="C68" s="48"/>
      <c r="D68" s="55"/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/>
      <c r="K68" s="54">
        <f t="shared" si="12"/>
        <v>0</v>
      </c>
    </row>
    <row r="69" spans="1:14" ht="19.5" customHeight="1" x14ac:dyDescent="0.25">
      <c r="A69" s="20" t="s">
        <v>52</v>
      </c>
      <c r="B69" s="21"/>
      <c r="C69" s="48"/>
      <c r="D69" s="55"/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/>
      <c r="K69" s="54">
        <f t="shared" si="12"/>
        <v>0</v>
      </c>
    </row>
    <row r="70" spans="1:14" ht="20.25" customHeight="1" x14ac:dyDescent="0.25">
      <c r="A70" s="20" t="s">
        <v>53</v>
      </c>
      <c r="B70" s="21"/>
      <c r="C70" s="48">
        <v>0</v>
      </c>
      <c r="D70" s="55"/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/>
      <c r="K70" s="54">
        <f t="shared" si="12"/>
        <v>0</v>
      </c>
    </row>
    <row r="71" spans="1:14" ht="44.25" customHeight="1" thickBot="1" x14ac:dyDescent="0.3">
      <c r="A71" s="20" t="s">
        <v>54</v>
      </c>
      <c r="B71" s="21"/>
      <c r="C71" s="64"/>
      <c r="D71" s="7"/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54">
        <f t="shared" si="12"/>
        <v>165648.4</v>
      </c>
    </row>
    <row r="72" spans="1:14" ht="15.75" thickBot="1" x14ac:dyDescent="0.3">
      <c r="A72" s="19" t="s">
        <v>55</v>
      </c>
      <c r="B72" s="21"/>
      <c r="C72" s="65">
        <f t="shared" ref="C72:E72" si="13">SUM(C73:C76)</f>
        <v>0</v>
      </c>
      <c r="D72" s="65"/>
      <c r="E72" s="65">
        <f t="shared" si="13"/>
        <v>0</v>
      </c>
      <c r="F72" s="65">
        <f t="shared" ref="F72" si="14">SUM(F73:F76)</f>
        <v>0</v>
      </c>
      <c r="G72" s="65">
        <f t="shared" ref="G72:H72" si="15">SUM(G73:G76)</f>
        <v>0</v>
      </c>
      <c r="H72" s="65">
        <f t="shared" si="15"/>
        <v>0</v>
      </c>
      <c r="I72" s="65">
        <f t="shared" ref="I72:J72" si="16">SUM(I73:I76)</f>
        <v>0</v>
      </c>
      <c r="J72" s="65">
        <f t="shared" si="16"/>
        <v>0</v>
      </c>
      <c r="K72" s="65">
        <f t="shared" ref="K72" si="17">SUM(K73:K76)</f>
        <v>0</v>
      </c>
    </row>
    <row r="73" spans="1:14" x14ac:dyDescent="0.25">
      <c r="A73" s="20" t="s">
        <v>56</v>
      </c>
      <c r="B73" s="21"/>
      <c r="C73" s="37">
        <v>0</v>
      </c>
      <c r="D73" s="37"/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54">
        <f>SUM(E73:E73)</f>
        <v>0</v>
      </c>
    </row>
    <row r="74" spans="1:14" x14ac:dyDescent="0.25">
      <c r="A74" s="20" t="s">
        <v>57</v>
      </c>
      <c r="B74" s="21"/>
      <c r="C74" s="55">
        <v>0</v>
      </c>
      <c r="D74" s="55"/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4">
        <f>SUM(E74:E74)</f>
        <v>0</v>
      </c>
    </row>
    <row r="75" spans="1:14" x14ac:dyDescent="0.25">
      <c r="A75" s="43" t="s">
        <v>58</v>
      </c>
      <c r="B75" s="34"/>
      <c r="C75" s="37">
        <v>0</v>
      </c>
      <c r="D75" s="37"/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54">
        <f>SUM(E75:E75)</f>
        <v>0</v>
      </c>
      <c r="M75" s="11"/>
    </row>
    <row r="76" spans="1:14" ht="45.75" thickBot="1" x14ac:dyDescent="0.3">
      <c r="A76" s="39" t="s">
        <v>59</v>
      </c>
      <c r="B76" s="40"/>
      <c r="C76" s="42">
        <v>0</v>
      </c>
      <c r="D76" s="42"/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54">
        <f>SUM(E76:E76)</f>
        <v>0</v>
      </c>
      <c r="N76" t="s">
        <v>96</v>
      </c>
    </row>
    <row r="77" spans="1:14" ht="45.75" customHeight="1" thickBot="1" x14ac:dyDescent="0.3">
      <c r="A77" s="19" t="s">
        <v>60</v>
      </c>
      <c r="B77" s="21"/>
      <c r="C77" s="65">
        <f t="shared" ref="C77" si="18">SUM(C78:C79)</f>
        <v>0</v>
      </c>
      <c r="D77" s="65"/>
      <c r="E77" s="65">
        <f t="shared" ref="E77:K77" si="19">SUM(E78:E79)</f>
        <v>0</v>
      </c>
      <c r="F77" s="65">
        <f t="shared" ref="F77" si="20">SUM(F78:F79)</f>
        <v>0</v>
      </c>
      <c r="G77" s="65">
        <f t="shared" ref="G77:H77" si="21">SUM(G78:G79)</f>
        <v>0</v>
      </c>
      <c r="H77" s="65">
        <f t="shared" si="21"/>
        <v>0</v>
      </c>
      <c r="I77" s="65">
        <f t="shared" ref="I77:J77" si="22">SUM(I78:I79)</f>
        <v>0</v>
      </c>
      <c r="J77" s="65">
        <f t="shared" si="22"/>
        <v>0</v>
      </c>
      <c r="K77" s="65">
        <f t="shared" si="19"/>
        <v>0</v>
      </c>
    </row>
    <row r="78" spans="1:14" ht="45.75" customHeight="1" x14ac:dyDescent="0.25">
      <c r="A78" s="20" t="s">
        <v>61</v>
      </c>
      <c r="B78" s="21"/>
      <c r="C78" s="37">
        <v>0</v>
      </c>
      <c r="D78" s="37"/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54">
        <f>SUM(E78:E78)</f>
        <v>0</v>
      </c>
    </row>
    <row r="79" spans="1:14" ht="30.75" thickBot="1" x14ac:dyDescent="0.3">
      <c r="A79" s="20" t="s">
        <v>62</v>
      </c>
      <c r="B79" s="21"/>
      <c r="C79" s="7">
        <v>0</v>
      </c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4">
        <f>SUM(E79:E79)</f>
        <v>0</v>
      </c>
    </row>
    <row r="80" spans="1:14" ht="15.75" thickBot="1" x14ac:dyDescent="0.3">
      <c r="A80" s="19" t="s">
        <v>63</v>
      </c>
      <c r="B80" s="21"/>
      <c r="C80" s="65">
        <f t="shared" ref="C80" si="23">SUM(C81:C83)</f>
        <v>0</v>
      </c>
      <c r="D80" s="65"/>
      <c r="E80" s="65">
        <f t="shared" ref="E80:K80" si="24">SUM(E81:E83)</f>
        <v>0</v>
      </c>
      <c r="F80" s="65">
        <f t="shared" ref="F80" si="25">SUM(F81:F83)</f>
        <v>0</v>
      </c>
      <c r="G80" s="65">
        <f t="shared" ref="G80:H80" si="26">SUM(G81:G83)</f>
        <v>0</v>
      </c>
      <c r="H80" s="65">
        <f t="shared" si="26"/>
        <v>0</v>
      </c>
      <c r="I80" s="65">
        <f t="shared" ref="I80:J80" si="27">SUM(I81:I83)</f>
        <v>0</v>
      </c>
      <c r="J80" s="65">
        <f t="shared" si="27"/>
        <v>0</v>
      </c>
      <c r="K80" s="65">
        <f t="shared" si="24"/>
        <v>0</v>
      </c>
    </row>
    <row r="81" spans="1:14" x14ac:dyDescent="0.25">
      <c r="A81" s="22" t="s">
        <v>64</v>
      </c>
      <c r="B81" s="21"/>
      <c r="C81" s="37">
        <v>0</v>
      </c>
      <c r="D81" s="37"/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54">
        <f>SUM(E81:E81)</f>
        <v>0</v>
      </c>
    </row>
    <row r="82" spans="1:14" x14ac:dyDescent="0.25">
      <c r="A82" s="22" t="s">
        <v>65</v>
      </c>
      <c r="B82" s="21"/>
      <c r="C82" s="55">
        <v>0</v>
      </c>
      <c r="D82" s="55"/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4">
        <f>SUM(E82:E82)</f>
        <v>0</v>
      </c>
      <c r="M82" s="11"/>
      <c r="N82" s="11"/>
    </row>
    <row r="83" spans="1:14" ht="30.75" thickBot="1" x14ac:dyDescent="0.3">
      <c r="A83" s="20" t="s">
        <v>66</v>
      </c>
      <c r="B83" s="21"/>
      <c r="C83" s="42">
        <v>0</v>
      </c>
      <c r="D83" s="42"/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54">
        <f>SUM(E83:E83)</f>
        <v>0</v>
      </c>
    </row>
    <row r="84" spans="1:14" ht="15.75" thickBot="1" x14ac:dyDescent="0.3">
      <c r="A84" s="26" t="s">
        <v>67</v>
      </c>
      <c r="B84" s="27"/>
      <c r="C84" s="51">
        <f>+C19</f>
        <v>334176821</v>
      </c>
      <c r="D84" s="51"/>
      <c r="E84" s="66">
        <f t="shared" ref="E84:J84" si="28">+E20+E26+E36+E46+E62</f>
        <v>15107975.369999999</v>
      </c>
      <c r="F84" s="66">
        <f t="shared" si="28"/>
        <v>16477843.060000001</v>
      </c>
      <c r="G84" s="66">
        <f t="shared" si="28"/>
        <v>17431851.889999997</v>
      </c>
      <c r="H84" s="66">
        <f t="shared" si="28"/>
        <v>20426382.010000002</v>
      </c>
      <c r="I84" s="66">
        <f t="shared" si="28"/>
        <v>33361557.640000001</v>
      </c>
      <c r="J84" s="66">
        <f t="shared" si="28"/>
        <v>26176695.149999999</v>
      </c>
      <c r="K84" s="66">
        <f>+K20+K26+K36+K46+K62</f>
        <v>129015345.11999997</v>
      </c>
    </row>
    <row r="85" spans="1:14" ht="15.75" thickBot="1" x14ac:dyDescent="0.3">
      <c r="A85" s="23"/>
      <c r="B85" s="21"/>
      <c r="C85" s="67"/>
      <c r="D85" s="32"/>
      <c r="E85" s="7"/>
      <c r="F85" s="7"/>
      <c r="G85" s="7"/>
      <c r="H85" s="7"/>
      <c r="I85" s="68"/>
      <c r="J85" s="8"/>
      <c r="K85" s="8"/>
    </row>
    <row r="86" spans="1:14" ht="15.75" thickBot="1" x14ac:dyDescent="0.3">
      <c r="A86" s="28" t="s">
        <v>68</v>
      </c>
      <c r="B86" s="29"/>
      <c r="C86" s="51"/>
      <c r="D86" s="68"/>
      <c r="E86" s="68">
        <v>0</v>
      </c>
      <c r="F86" s="68">
        <v>0</v>
      </c>
      <c r="G86" s="68">
        <v>0</v>
      </c>
      <c r="H86" s="68">
        <v>0</v>
      </c>
      <c r="I86" s="46">
        <v>0</v>
      </c>
      <c r="J86" s="8"/>
      <c r="K86" s="79">
        <v>0</v>
      </c>
    </row>
    <row r="87" spans="1:14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7">
        <v>0</v>
      </c>
      <c r="J87" s="57"/>
      <c r="K87" s="54">
        <f t="shared" ref="K87:K92" si="29">SUM(E87:E87)</f>
        <v>0</v>
      </c>
    </row>
    <row r="88" spans="1:14" ht="30.75" thickBot="1" x14ac:dyDescent="0.3">
      <c r="A88" s="20" t="s">
        <v>70</v>
      </c>
      <c r="B88" s="21"/>
      <c r="C88" s="48">
        <v>0</v>
      </c>
      <c r="D88" s="57"/>
      <c r="E88" s="57">
        <v>0</v>
      </c>
      <c r="F88" s="57">
        <v>0</v>
      </c>
      <c r="G88" s="57">
        <v>0</v>
      </c>
      <c r="H88" s="57">
        <v>0</v>
      </c>
      <c r="I88" s="8">
        <v>0</v>
      </c>
      <c r="J88" s="8"/>
      <c r="K88" s="54">
        <f t="shared" si="29"/>
        <v>0</v>
      </c>
    </row>
    <row r="89" spans="1:14" ht="30.75" thickBot="1" x14ac:dyDescent="0.3">
      <c r="A89" s="20" t="s">
        <v>71</v>
      </c>
      <c r="B89" s="21"/>
      <c r="C89" s="69"/>
      <c r="D89" s="8"/>
      <c r="E89" s="8">
        <v>0</v>
      </c>
      <c r="F89" s="8">
        <v>0</v>
      </c>
      <c r="G89" s="8">
        <v>0</v>
      </c>
      <c r="H89" s="8">
        <v>0</v>
      </c>
      <c r="I89" s="68">
        <v>0</v>
      </c>
      <c r="J89" s="8"/>
      <c r="K89" s="54">
        <f t="shared" si="29"/>
        <v>0</v>
      </c>
    </row>
    <row r="90" spans="1:14" ht="15.75" thickBot="1" x14ac:dyDescent="0.3">
      <c r="A90" s="19" t="s">
        <v>72</v>
      </c>
      <c r="C90" s="70">
        <v>0</v>
      </c>
      <c r="D90" s="68"/>
      <c r="E90" s="68">
        <v>0</v>
      </c>
      <c r="F90" s="68">
        <v>0</v>
      </c>
      <c r="G90" s="68">
        <v>0</v>
      </c>
      <c r="H90" s="68">
        <v>0</v>
      </c>
      <c r="I90" s="8">
        <v>0</v>
      </c>
      <c r="J90" s="8"/>
      <c r="K90" s="54">
        <f t="shared" si="29"/>
        <v>0</v>
      </c>
    </row>
    <row r="91" spans="1:14" x14ac:dyDescent="0.25">
      <c r="A91" s="22" t="s">
        <v>73</v>
      </c>
      <c r="B91" s="21"/>
      <c r="C91" s="64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7">
        <v>0</v>
      </c>
      <c r="J91" s="57"/>
      <c r="K91" s="54">
        <f t="shared" si="29"/>
        <v>0</v>
      </c>
    </row>
    <row r="92" spans="1:14" x14ac:dyDescent="0.25">
      <c r="A92" s="22" t="s">
        <v>74</v>
      </c>
      <c r="C92" s="71"/>
      <c r="D92" s="57"/>
      <c r="E92" s="57">
        <v>0</v>
      </c>
      <c r="F92" s="57">
        <v>0</v>
      </c>
      <c r="G92" s="57">
        <v>0</v>
      </c>
      <c r="H92" s="57">
        <v>0</v>
      </c>
      <c r="I92" s="54">
        <f t="shared" ref="I92" si="30">SUM(D92:D92)</f>
        <v>0</v>
      </c>
      <c r="J92" s="54"/>
      <c r="K92" s="54">
        <f t="shared" si="29"/>
        <v>0</v>
      </c>
    </row>
    <row r="93" spans="1:14" x14ac:dyDescent="0.25">
      <c r="A93" s="22"/>
      <c r="C93" s="73">
        <v>0</v>
      </c>
      <c r="D93" s="72"/>
      <c r="E93" s="8"/>
      <c r="F93" s="8"/>
      <c r="G93" s="8"/>
      <c r="H93" s="8"/>
      <c r="I93" s="8"/>
      <c r="J93" s="8"/>
      <c r="K93" s="8"/>
    </row>
    <row r="94" spans="1:14" ht="15.75" thickBot="1" x14ac:dyDescent="0.3">
      <c r="A94" s="22"/>
      <c r="C94" s="74"/>
      <c r="D94" s="8"/>
      <c r="E94" s="8"/>
      <c r="F94" s="8"/>
      <c r="G94" s="8"/>
      <c r="H94" s="8"/>
      <c r="I94" s="8"/>
      <c r="J94" s="8"/>
      <c r="K94" s="8"/>
    </row>
    <row r="95" spans="1:14" ht="15.75" thickBot="1" x14ac:dyDescent="0.3">
      <c r="A95" s="30" t="s">
        <v>75</v>
      </c>
      <c r="C95" s="75"/>
      <c r="D95" s="68"/>
      <c r="E95" s="68">
        <v>0</v>
      </c>
      <c r="F95" s="68">
        <v>0</v>
      </c>
      <c r="G95" s="68">
        <v>0</v>
      </c>
      <c r="H95" s="68">
        <v>0</v>
      </c>
      <c r="I95" s="77">
        <v>0</v>
      </c>
      <c r="J95" s="82"/>
      <c r="K95" s="68">
        <v>0</v>
      </c>
    </row>
    <row r="96" spans="1:14" ht="30.75" thickBot="1" x14ac:dyDescent="0.3">
      <c r="A96" s="20" t="s">
        <v>76</v>
      </c>
      <c r="B96" s="21"/>
      <c r="C96" s="77">
        <v>0</v>
      </c>
      <c r="D96" s="77"/>
      <c r="E96" s="77">
        <v>0</v>
      </c>
      <c r="F96" s="77">
        <v>0</v>
      </c>
      <c r="G96" s="77">
        <v>0</v>
      </c>
      <c r="H96" s="77">
        <v>0</v>
      </c>
      <c r="I96" s="77">
        <v>0</v>
      </c>
      <c r="J96" s="77"/>
      <c r="K96" s="77">
        <v>0</v>
      </c>
    </row>
    <row r="97" spans="1:13" ht="15.75" thickTop="1" x14ac:dyDescent="0.25">
      <c r="A97" s="26" t="s">
        <v>77</v>
      </c>
      <c r="B97" s="27"/>
      <c r="C97" s="76">
        <v>0</v>
      </c>
      <c r="D97" s="76"/>
      <c r="E97" s="76">
        <v>0</v>
      </c>
      <c r="F97" s="76">
        <v>0</v>
      </c>
      <c r="G97" s="76">
        <v>0</v>
      </c>
      <c r="H97" s="76">
        <v>0</v>
      </c>
      <c r="I97" s="38"/>
      <c r="J97" s="9"/>
      <c r="K97" s="76">
        <v>0</v>
      </c>
    </row>
    <row r="98" spans="1:13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46"/>
      <c r="M98" s="11"/>
    </row>
    <row r="99" spans="1:13" ht="21" customHeight="1" thickBot="1" x14ac:dyDescent="0.3">
      <c r="A99" s="44" t="s">
        <v>78</v>
      </c>
      <c r="B99" s="31"/>
      <c r="C99" s="78">
        <f>+C84+C97</f>
        <v>334176821</v>
      </c>
      <c r="D99" s="78">
        <f>+D84+D97</f>
        <v>0</v>
      </c>
      <c r="E99" s="78">
        <f t="shared" ref="E99:K99" si="31">+E84+E97</f>
        <v>15107975.369999999</v>
      </c>
      <c r="F99" s="78">
        <f t="shared" si="31"/>
        <v>16477843.060000001</v>
      </c>
      <c r="G99" s="78">
        <f t="shared" si="31"/>
        <v>17431851.889999997</v>
      </c>
      <c r="H99" s="78">
        <f t="shared" si="31"/>
        <v>20426382.010000002</v>
      </c>
      <c r="I99" s="78">
        <f t="shared" si="31"/>
        <v>33361557.640000001</v>
      </c>
      <c r="J99" s="78">
        <f t="shared" si="31"/>
        <v>26176695.149999999</v>
      </c>
      <c r="K99" s="78">
        <f t="shared" si="31"/>
        <v>129015345.11999997</v>
      </c>
      <c r="M99" s="11"/>
    </row>
    <row r="100" spans="1:13" ht="15.75" thickTop="1" x14ac:dyDescent="0.25">
      <c r="A100" s="10" t="s">
        <v>85</v>
      </c>
      <c r="K100" s="11"/>
    </row>
    <row r="101" spans="1:13" x14ac:dyDescent="0.25">
      <c r="A101" s="2" t="s">
        <v>86</v>
      </c>
      <c r="E101" s="3"/>
      <c r="F101" s="3"/>
      <c r="G101" s="3"/>
      <c r="H101" s="3"/>
      <c r="I101" s="3"/>
      <c r="J101" s="3"/>
      <c r="K101" s="3"/>
    </row>
    <row r="102" spans="1:13" x14ac:dyDescent="0.25">
      <c r="A102" s="2" t="s">
        <v>87</v>
      </c>
      <c r="E102" s="11"/>
      <c r="F102" s="11"/>
      <c r="G102" s="11"/>
      <c r="H102" s="11"/>
      <c r="I102" s="11"/>
      <c r="J102" s="11"/>
      <c r="K102" s="11"/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94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K16"/>
    <mergeCell ref="A12:L12"/>
    <mergeCell ref="A11:L11"/>
    <mergeCell ref="A13:L13"/>
    <mergeCell ref="A14:L14"/>
    <mergeCell ref="A15:L15"/>
  </mergeCells>
  <printOptions horizontalCentered="1"/>
  <pageMargins left="0" right="0" top="0.19685039370078741" bottom="0.19685039370078741" header="0.31496062992125984" footer="0.31496062992125984"/>
  <pageSetup scale="66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2024-06-28T13:57:45Z</cp:lastPrinted>
  <dcterms:created xsi:type="dcterms:W3CDTF">2018-04-17T18:57:16Z</dcterms:created>
  <dcterms:modified xsi:type="dcterms:W3CDTF">2024-06-28T18:38:47Z</dcterms:modified>
  <cp:category/>
  <cp:contentStatus/>
</cp:coreProperties>
</file>