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carlos_rosado_digeig_gob_do/Documents/Escritorio/Informes de Angela/2024/"/>
    </mc:Choice>
  </mc:AlternateContent>
  <xr:revisionPtr revIDLastSave="31" documentId="8_{FDE05080-5ED7-4AAB-B97C-E7B833F425B0}" xr6:coauthVersionLast="47" xr6:coauthVersionMax="47" xr10:uidLastSave="{7C032CE2-87E7-4003-8F0D-51B53BB07D82}"/>
  <bookViews>
    <workbookView xWindow="-120" yWindow="-120" windowWidth="20730" windowHeight="110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C16" i="1"/>
  <c r="C15" i="1"/>
  <c r="C14" i="1"/>
  <c r="J29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<sst xmlns="http://schemas.openxmlformats.org/spreadsheetml/2006/main" count="73" uniqueCount="73">
  <si>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</si>
  <si>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</si>
  <si>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</si>
  <si>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</si>
  <si>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</si>
  <si>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</si>
  <si>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</si>
  <si>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</si>
  <si>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</si>
  <si>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</si>
  <si>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</si>
  <si>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</si>
  <si>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</si>
  <si>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</si>
  <si>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</si>
  <si>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</si>
  <si>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</si>
  <si>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</si>
  <si>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</si>
  <si>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</si>
  <si>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</si>
  <si>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</si>
  <si>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</si>
  <si>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</si>
  <si>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</si>
  <si>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</si>
  <si>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</si>
  <si>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</si>
  <si>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</si>
  <si>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</si>
  <si>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</si>
  <si>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</si>
  <si>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</si>
  <si>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</si>
  <si>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</si>
  <si>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</si>
  <si>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</si>
  <si>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</si>
  <si>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</si>
  <si>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</si>
  <si>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</si>
  <si>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</si>
  <si>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</si>
  <si>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</si>
  <si>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</si>
  <si>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</si>
  <si>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</si>
  <si>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</si>
  <si>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</si>
  <si>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</si>
  <si>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</si>
  <si>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</si>
  <si>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</si>
  <si>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</si>
  <si>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</si>
  <si>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</si>
  <si>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</si>
  <si>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</si>
  <si>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</si>
  <si>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</si>
  <si>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</si>
  <si>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</si>
  <si>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</si>
  <si>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</si>
  <si>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</si>
  <si>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</si>
  <si>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</si>
  <si>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IV.II - Formulación y Ejecución trimestral de las Metas por Producto</t>
  </si>
  <si>
    <t>Ejecución Trimestral</t>
  </si>
  <si>
    <t>Programación Trimestral</t>
  </si>
  <si>
    <t>Informe de Evaluación trimestral de las Metas Físicas-Financieras Abril-Junio 2024</t>
  </si>
  <si>
    <t>En el trimestre abril-junio 2024 se logró completar el 100% de la ejecución física. En cuanto a la ejecución financiera, hubo un sobregasto de 9.03%, esto se explica en el pago de dos procesos que no estaban contemplados para pagarse en este trimestre, sino a inicios del próximo. Los procesos son: DIGEIG-CCC-CP-2024-0002 y Pago de membresía anual de la Alianza para el Gobierno Abierto (AGA), conocida en inglés como, Open Government Partnership (OGP), Documento de gasto del SIGEF: Transferencia corriente al sector externo No. 935.</t>
  </si>
  <si>
    <t xml:space="preserve">1. En el trimestre abril-junio se lograron 40 de las 40 actividades programadas, todas las evidencias se encuentran archivadas y fueron entregadas al area correspondiente en la DIGEPRES, además, se subio a la plataforma de SIGEF, la programación con cada actividad, como una forma de guia para facilitar la evaluación de las mismas.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</si>
</sst>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164" fontId="11" fillId="0" borderId="23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4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164" fontId="0" fillId="0" borderId="20" xfId="2" applyFont="1" applyBorder="1" applyAlignment="1">
      <alignment vertical="top" wrapText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1" dataCellStyle="Moneda"/>
    <tableColumn id="9" xr3:uid="{AC3E8DE2-D537-4CBB-AD59-753602F58C3E}" name="Física_x000a_(C)" dataDxfId="0" dataCellStyle="Moneda"/>
    <tableColumn id="10" xr3:uid="{25C7EA1D-EAE0-4DC9-9FB1-C0E265B640E6}" name="Financiera_x000a_(D)" dataDxfId="6"/>
    <tableColumn id="5" xr3:uid="{C2FDA61C-9281-4FCB-A3FE-246521A85EA0}" name="Física _x000a_(E)" dataDxfId="5"/>
    <tableColumn id="6" xr3:uid="{B07D8104-8103-4848-A228-6FBAE528EF68}" name="Financiera _x000a_ (F)" dataDxfId="4"/>
    <tableColumn id="7" xr3:uid="{F97ACE16-1124-4543-AD0A-CBAA1878A36A}" name="Física _x000a_(%)_x000a_ G=E/C" dataDxfId="3" dataCellStyle="Porcentaje">
      <calculatedColumnFormula>IF(G29&gt;0,G29/C29,0)</calculatedColumnFormula>
    </tableColumn>
    <tableColumn id="8" xr3:uid="{CAB2F777-24BA-4EFC-82F9-153B93171D9B}" name="Financiero _x000a_(%) _x000a_H=F/D" dataDxfId="2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topLeftCell="A16" zoomScaleNormal="100" zoomScaleSheetLayoutView="100" workbookViewId="0">
      <selection activeCell="E29" sqref="E29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5.570312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1"/>
      <c r="B1" s="43" t="s">
        <v>70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22"/>
      <c r="B2" s="46" t="s">
        <v>0</v>
      </c>
      <c r="C2" s="47"/>
      <c r="D2" s="46" t="s">
        <v>1</v>
      </c>
      <c r="E2" s="47"/>
      <c r="F2" s="47"/>
      <c r="G2" s="47"/>
      <c r="H2" s="48"/>
      <c r="I2" s="2" t="s">
        <v>2</v>
      </c>
      <c r="J2" s="3" t="s">
        <v>3</v>
      </c>
      <c r="K2" s="1"/>
    </row>
    <row r="3" spans="1:11" ht="20.25" customHeight="1" thickBot="1" x14ac:dyDescent="0.3">
      <c r="A3" s="23"/>
      <c r="B3" s="49" t="s">
        <v>4</v>
      </c>
      <c r="C3" s="50"/>
      <c r="D3" s="49"/>
      <c r="E3" s="50"/>
      <c r="F3" s="50"/>
      <c r="G3" s="50"/>
      <c r="H3" s="51"/>
      <c r="I3" s="27"/>
      <c r="J3" s="28"/>
      <c r="K3" s="1"/>
    </row>
    <row r="4" spans="1:11" ht="9" customHeight="1" x14ac:dyDescent="0.25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75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75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25">
      <c r="A8" s="4" t="s">
        <v>7</v>
      </c>
      <c r="B8" s="31" t="s">
        <v>48</v>
      </c>
      <c r="C8" s="31"/>
      <c r="D8" s="31"/>
      <c r="E8" s="31"/>
      <c r="F8" s="31"/>
      <c r="G8" s="31"/>
      <c r="H8" s="31"/>
      <c r="I8" s="31"/>
      <c r="J8" s="31"/>
      <c r="K8" s="1"/>
    </row>
    <row r="9" spans="1:11" ht="15" customHeight="1" x14ac:dyDescent="0.25">
      <c r="A9" s="24" t="s">
        <v>35</v>
      </c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1"/>
    </row>
    <row r="10" spans="1:11" x14ac:dyDescent="0.25">
      <c r="A10" s="24" t="s">
        <v>36</v>
      </c>
      <c r="B10" s="31" t="s">
        <v>50</v>
      </c>
      <c r="C10" s="31"/>
      <c r="D10" s="31"/>
      <c r="E10" s="31"/>
      <c r="F10" s="31"/>
      <c r="G10" s="31"/>
      <c r="H10" s="31"/>
      <c r="I10" s="31"/>
      <c r="J10" s="31"/>
      <c r="K10" s="1"/>
    </row>
    <row r="11" spans="1:11" ht="31.5" customHeight="1" x14ac:dyDescent="0.25">
      <c r="A11" s="4" t="s">
        <v>8</v>
      </c>
      <c r="B11" s="32" t="s">
        <v>51</v>
      </c>
      <c r="C11" s="32"/>
      <c r="D11" s="32"/>
      <c r="E11" s="32"/>
      <c r="F11" s="32"/>
      <c r="G11" s="32"/>
      <c r="H11" s="32"/>
      <c r="I11" s="32"/>
      <c r="J11" s="32"/>
    </row>
    <row r="12" spans="1:11" ht="27.75" customHeight="1" x14ac:dyDescent="0.25">
      <c r="A12" s="4" t="s">
        <v>9</v>
      </c>
      <c r="B12" s="32" t="s">
        <v>52</v>
      </c>
      <c r="C12" s="32"/>
      <c r="D12" s="32"/>
      <c r="E12" s="32"/>
      <c r="F12" s="32"/>
      <c r="G12" s="32"/>
      <c r="H12" s="32"/>
      <c r="I12" s="32"/>
      <c r="J12" s="32"/>
    </row>
    <row r="13" spans="1:11" ht="15.75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x14ac:dyDescent="0.25">
      <c r="A14" s="4" t="s">
        <v>11</v>
      </c>
      <c r="B14" s="25">
        <v>1</v>
      </c>
      <c r="C14" s="36" t="str">
        <f>IFERROR(VLOOKUP(B14,'[1]Validacion datos'!A2:B5,2,FALSE),"")</f>
        <v>DESARROLLO INSTITUCIONAL</v>
      </c>
      <c r="D14" s="36"/>
      <c r="E14" s="36"/>
      <c r="F14" s="36"/>
      <c r="G14" s="36"/>
      <c r="H14" s="36"/>
      <c r="I14" s="36"/>
      <c r="J14" s="36"/>
    </row>
    <row r="15" spans="1:11" x14ac:dyDescent="0.25">
      <c r="A15" s="4" t="s">
        <v>12</v>
      </c>
      <c r="B15" s="7">
        <v>1.1000000000000001</v>
      </c>
      <c r="C15" s="36" t="str">
        <f>IFERROR(VLOOKUP(B15,'[1]Validacion datos'!A8:B26,2,FALSE),"")</f>
        <v>Administración pública transparente, eficiente y orientada</v>
      </c>
      <c r="D15" s="36"/>
      <c r="E15" s="36"/>
      <c r="F15" s="36"/>
      <c r="G15" s="36"/>
      <c r="H15" s="36"/>
      <c r="I15" s="36"/>
      <c r="J15" s="36"/>
    </row>
    <row r="16" spans="1:11" ht="25.5" customHeight="1" x14ac:dyDescent="0.25">
      <c r="A16" s="4" t="s">
        <v>13</v>
      </c>
      <c r="B16" s="8" t="s">
        <v>53</v>
      </c>
      <c r="C16" s="36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6"/>
      <c r="E16" s="36"/>
      <c r="F16" s="36"/>
      <c r="G16" s="36"/>
      <c r="H16" s="36"/>
      <c r="I16" s="36"/>
      <c r="J16" s="36"/>
    </row>
    <row r="17" spans="1:11" ht="15.75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x14ac:dyDescent="0.25">
      <c r="A18" s="4" t="s">
        <v>15</v>
      </c>
      <c r="B18" s="85" t="s">
        <v>54</v>
      </c>
      <c r="C18" s="85"/>
      <c r="D18" s="85"/>
      <c r="E18" s="85"/>
      <c r="F18" s="85"/>
      <c r="G18" s="85"/>
      <c r="H18" s="85"/>
      <c r="I18" s="85"/>
      <c r="J18" s="86"/>
    </row>
    <row r="19" spans="1:11" x14ac:dyDescent="0.25">
      <c r="A19" s="9" t="s">
        <v>16</v>
      </c>
      <c r="B19" s="85" t="s">
        <v>55</v>
      </c>
      <c r="C19" s="85"/>
      <c r="D19" s="85"/>
      <c r="E19" s="85"/>
      <c r="F19" s="85"/>
      <c r="G19" s="85"/>
      <c r="H19" s="85"/>
      <c r="I19" s="85"/>
      <c r="J19" s="86"/>
    </row>
    <row r="20" spans="1:11" x14ac:dyDescent="0.25">
      <c r="A20" s="9" t="s">
        <v>17</v>
      </c>
      <c r="B20" s="85" t="s">
        <v>56</v>
      </c>
      <c r="C20" s="85"/>
      <c r="D20" s="85"/>
      <c r="E20" s="85"/>
      <c r="F20" s="85"/>
      <c r="G20" s="85"/>
      <c r="H20" s="85"/>
      <c r="I20" s="85"/>
      <c r="J20" s="86"/>
    </row>
    <row r="21" spans="1:11" x14ac:dyDescent="0.25">
      <c r="A21" s="9" t="s">
        <v>37</v>
      </c>
      <c r="B21" s="85" t="s">
        <v>57</v>
      </c>
      <c r="C21" s="85"/>
      <c r="D21" s="85"/>
      <c r="E21" s="85"/>
      <c r="F21" s="85"/>
      <c r="G21" s="85"/>
      <c r="H21" s="85"/>
      <c r="I21" s="85"/>
      <c r="J21" s="86"/>
      <c r="K21" s="1"/>
    </row>
    <row r="22" spans="1:11" ht="15.75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5.75" x14ac:dyDescent="0.25">
      <c r="A23" s="40" t="s">
        <v>19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1" ht="15" customHeight="1" x14ac:dyDescent="0.25">
      <c r="A24" s="70" t="s">
        <v>20</v>
      </c>
      <c r="B24" s="71"/>
      <c r="C24" s="72" t="s">
        <v>21</v>
      </c>
      <c r="D24" s="74"/>
      <c r="E24" s="74"/>
      <c r="F24" s="74" t="s">
        <v>22</v>
      </c>
      <c r="G24" s="74"/>
      <c r="H24" s="71"/>
      <c r="I24" s="72" t="s">
        <v>23</v>
      </c>
      <c r="J24" s="73"/>
    </row>
    <row r="25" spans="1:11" x14ac:dyDescent="0.25">
      <c r="A25" s="60">
        <v>334176821</v>
      </c>
      <c r="B25" s="61"/>
      <c r="C25" s="67">
        <v>334176821</v>
      </c>
      <c r="D25" s="68"/>
      <c r="E25" s="69"/>
      <c r="F25" s="67">
        <v>146311079.09999999</v>
      </c>
      <c r="G25" s="68"/>
      <c r="H25" s="69"/>
      <c r="I25" s="62">
        <f>+IF(F25&gt;0,F25/C25,0)</f>
        <v>0.43782533648556071</v>
      </c>
      <c r="J25" s="63"/>
    </row>
    <row r="26" spans="1:11" ht="15.75" x14ac:dyDescent="0.25">
      <c r="A26" s="40" t="s">
        <v>67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1" x14ac:dyDescent="0.25">
      <c r="A27" s="5"/>
      <c r="B27"/>
      <c r="C27" s="64" t="s">
        <v>47</v>
      </c>
      <c r="D27" s="65"/>
      <c r="E27" s="64" t="s">
        <v>69</v>
      </c>
      <c r="F27" s="65"/>
      <c r="G27" s="64" t="s">
        <v>68</v>
      </c>
      <c r="H27" s="64"/>
      <c r="I27" s="64" t="s">
        <v>24</v>
      </c>
      <c r="J27" s="6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84" x14ac:dyDescent="0.25">
      <c r="A29" s="13" t="s">
        <v>58</v>
      </c>
      <c r="B29" s="14" t="s">
        <v>59</v>
      </c>
      <c r="C29" s="15">
        <v>120</v>
      </c>
      <c r="D29" s="30">
        <v>334176821</v>
      </c>
      <c r="E29" s="17">
        <v>40</v>
      </c>
      <c r="F29" s="16">
        <v>73031472.049999997</v>
      </c>
      <c r="G29" s="17">
        <v>40</v>
      </c>
      <c r="H29" s="16">
        <v>79620346.390000001</v>
      </c>
      <c r="I29" s="18">
        <f>IF(G29&gt;0,G29/C29,0)</f>
        <v>0.33333333333333331</v>
      </c>
      <c r="J29" s="19">
        <f>IF(H29&gt;0,H29/D29,0)</f>
        <v>0.2382581357729775</v>
      </c>
    </row>
    <row r="30" spans="1:11" ht="15.75" x14ac:dyDescent="0.25">
      <c r="A30" s="33" t="s">
        <v>27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1" ht="15.75" x14ac:dyDescent="0.25">
      <c r="A31" s="40" t="s">
        <v>28</v>
      </c>
      <c r="B31" s="41"/>
      <c r="C31" s="41"/>
      <c r="D31" s="41"/>
      <c r="E31" s="41"/>
      <c r="F31" s="41"/>
      <c r="G31" s="41"/>
      <c r="H31" s="41"/>
      <c r="I31" s="41"/>
      <c r="J31" s="42"/>
      <c r="K31" s="1"/>
    </row>
    <row r="32" spans="1:11" ht="18.75" customHeight="1" x14ac:dyDescent="0.25">
      <c r="A32" s="20" t="s">
        <v>29</v>
      </c>
      <c r="B32" s="56" t="s">
        <v>60</v>
      </c>
      <c r="C32" s="56"/>
      <c r="D32" s="56"/>
      <c r="E32" s="56"/>
      <c r="F32" s="56"/>
      <c r="G32" s="56"/>
      <c r="H32" s="56"/>
      <c r="I32" s="56"/>
      <c r="J32" s="57"/>
    </row>
    <row r="33" spans="1:11" ht="48.75" customHeight="1" x14ac:dyDescent="0.25">
      <c r="A33" s="20" t="s">
        <v>30</v>
      </c>
      <c r="B33" s="56" t="s">
        <v>66</v>
      </c>
      <c r="C33" s="56"/>
      <c r="D33" s="56"/>
      <c r="E33" s="56"/>
      <c r="F33" s="56"/>
      <c r="G33" s="56"/>
      <c r="H33" s="56"/>
      <c r="I33" s="56"/>
      <c r="J33" s="57"/>
    </row>
    <row r="34" spans="1:11" ht="64.5" customHeight="1" x14ac:dyDescent="0.25">
      <c r="A34" s="20" t="s">
        <v>31</v>
      </c>
      <c r="B34" s="85" t="s">
        <v>72</v>
      </c>
      <c r="C34" s="85"/>
      <c r="D34" s="85"/>
      <c r="E34" s="85"/>
      <c r="F34" s="85"/>
      <c r="G34" s="85"/>
      <c r="H34" s="85"/>
      <c r="I34" s="85"/>
      <c r="J34" s="86"/>
    </row>
    <row r="35" spans="1:11" ht="90" customHeight="1" x14ac:dyDescent="0.25">
      <c r="A35" s="20" t="s">
        <v>32</v>
      </c>
      <c r="B35" s="58" t="s">
        <v>71</v>
      </c>
      <c r="C35" s="58"/>
      <c r="D35" s="58"/>
      <c r="E35" s="58"/>
      <c r="F35" s="58"/>
      <c r="G35" s="58"/>
      <c r="H35" s="58"/>
      <c r="I35" s="58"/>
      <c r="J35" s="59"/>
    </row>
    <row r="36" spans="1:11" ht="15.75" x14ac:dyDescent="0.25">
      <c r="A36" s="33" t="s">
        <v>33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11" ht="15.75" x14ac:dyDescent="0.25">
      <c r="A37" s="78" t="s">
        <v>34</v>
      </c>
      <c r="B37" s="79"/>
      <c r="C37" s="79"/>
      <c r="D37" s="79"/>
      <c r="E37" s="79"/>
      <c r="F37" s="79"/>
      <c r="G37" s="79"/>
      <c r="H37" s="79"/>
      <c r="I37" s="79"/>
      <c r="J37" s="80"/>
      <c r="K37" s="1"/>
    </row>
    <row r="38" spans="1:11" ht="27.75" customHeight="1" x14ac:dyDescent="0.25">
      <c r="A38" s="81"/>
      <c r="B38" s="82"/>
      <c r="C38" s="82"/>
      <c r="D38" s="82"/>
      <c r="E38" s="82"/>
      <c r="F38" s="82"/>
      <c r="G38" s="82"/>
      <c r="H38" s="82"/>
      <c r="I38" s="82"/>
      <c r="J38" s="83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4" t="s">
        <v>40</v>
      </c>
      <c r="B40" s="84"/>
      <c r="C40" s="84"/>
      <c r="D40" s="84"/>
      <c r="E40" s="84"/>
      <c r="F40" s="84"/>
      <c r="G40" s="84"/>
      <c r="H40" s="84"/>
      <c r="I40" s="84"/>
      <c r="J40" s="84"/>
    </row>
    <row r="42" spans="1:11" ht="15.75" thickBot="1" x14ac:dyDescent="0.3">
      <c r="A42" s="29" t="s">
        <v>61</v>
      </c>
      <c r="B42" s="87">
        <v>334176821</v>
      </c>
      <c r="G42" s="75"/>
      <c r="H42" s="75"/>
      <c r="I42" s="75"/>
    </row>
    <row r="43" spans="1:11" x14ac:dyDescent="0.25">
      <c r="A43" s="29" t="s">
        <v>62</v>
      </c>
      <c r="B43" s="87">
        <v>334176821</v>
      </c>
      <c r="G43" s="76" t="s">
        <v>63</v>
      </c>
      <c r="H43" s="76"/>
      <c r="I43" s="76"/>
    </row>
    <row r="44" spans="1:11" x14ac:dyDescent="0.25">
      <c r="A44" s="29" t="s">
        <v>64</v>
      </c>
      <c r="B44" s="87">
        <v>146311079.09999999</v>
      </c>
      <c r="G44" s="77" t="s">
        <v>65</v>
      </c>
      <c r="H44" s="77"/>
      <c r="I44" s="77"/>
    </row>
  </sheetData>
  <mergeCells count="51"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:F29 D28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 D29:E29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2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Rosado</cp:lastModifiedBy>
  <cp:lastPrinted>2024-07-15T18:25:37Z</cp:lastPrinted>
  <dcterms:created xsi:type="dcterms:W3CDTF">2021-03-22T15:50:10Z</dcterms:created>
  <dcterms:modified xsi:type="dcterms:W3CDTF">2024-07-15T18:30:07Z</dcterms:modified>
</cp:coreProperties>
</file>