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537ADE3B-F10D-4108-90B8-936F7DF738F9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yo. 2025" sheetId="70" r:id="rId1"/>
    <sheet name="Hoja1" sheetId="71" r:id="rId2"/>
  </sheets>
  <externalReferences>
    <externalReference r:id="rId3"/>
  </externalReferences>
  <definedNames>
    <definedName name="_xlnm.Print_Area" localSheetId="0">'Balance General - mayo. 2025'!$A$1:$C$89</definedName>
    <definedName name="_xlnm.Print_Titles" localSheetId="0">'Balance General - mayo.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70" l="1"/>
  <c r="F69" i="70"/>
  <c r="F66" i="70"/>
  <c r="G40" i="70" l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H40" i="70" l="1"/>
  <c r="J16" i="70"/>
  <c r="I16" i="70" l="1"/>
  <c r="B24" i="71"/>
  <c r="B30" i="71" s="1"/>
  <c r="A24" i="71"/>
  <c r="A30" i="71" s="1"/>
  <c r="C27" i="71"/>
  <c r="C26" i="71"/>
  <c r="C25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C5" i="71"/>
  <c r="C24" i="71" l="1"/>
  <c r="C30" i="71" s="1"/>
  <c r="C55" i="70" l="1"/>
  <c r="C18" i="70" l="1"/>
  <c r="C51" i="70" l="1"/>
  <c r="C42" i="70"/>
  <c r="C46" i="70" s="1"/>
  <c r="C58" i="70" s="1"/>
  <c r="C65" i="70" l="1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<sst xmlns="http://schemas.openxmlformats.org/spreadsheetml/2006/main" count="79" uniqueCount="63">
  <si>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</si>
  <si>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</si>
  <si>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</si>
  <si>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</si>
  <si>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</si>
  <si>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</si>
  <si>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</si>
  <si>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</si>
  <si>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</si>
  <si>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</si>
  <si>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</si>
  <si>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</si>
  <si>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</si>
  <si>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</si>
  <si>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</si>
  <si>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</si>
  <si>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</si>
  <si>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 xml:space="preserve">BALANCE GENERAL </t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</si>
  <si>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</si>
  <si>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</si>
  <si>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</si>
  <si>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</si>
  <si>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</si>
  <si>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(VALORES EN RD$)</t>
  </si>
  <si>
    <t>Alina Cruz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</si>
  <si>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</si>
  <si>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</si>
  <si>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</si>
  <si>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</si>
  <si>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</si>
  <si>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</si>
  <si>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</si>
  <si>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</si>
  <si>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</si>
  <si>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</si>
  <si>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</si>
  <si>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</si>
  <si>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</si>
  <si>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</si>
  <si>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</si>
  <si>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</si>
  <si>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</si>
  <si>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</si>
  <si>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</si>
  <si>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</si>
  <si>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</si>
  <si>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</si>
  <si>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</si>
  <si>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</si>
  <si>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</si>
  <si>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</si>
  <si>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</si>
  <si>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</si>
  <si>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</si>
  <si>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</si>
  <si>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</si>
  <si>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</si>
  <si>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</si>
  <si>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</si>
  <si>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MAYO</t>
  </si>
  <si>
    <t>RAFAELA</t>
  </si>
  <si>
    <t xml:space="preserve">VALORES TOMADO DEL INFORME DE CUENTAS POR PAGAR AL MES </t>
  </si>
  <si>
    <t>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</si>
</sst>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juan_gonzalez_digeig_gob_do/Documents/Escritorio/CARPETAS%202025/ALINA%202025/INFORMES%20PARA%20ENVIAR%20ANTES%20DEL%205-06-25/INFORME%20MAYO,%20ENVIAR%20ANTES%20DEL%205-06-2025/CUENTAS%20POR%20PAGAR%20A%20PROVEEDORES%20AL%2031%20DE%20MAYO%202025.xlsx" TargetMode="External"/><Relationship Id="rId2" Type="http://schemas.microsoft.com/office/2019/04/relationships/externalLinkLongPath" Target="https://digeigob-my.sharepoint.com/personal/juan_gonzalez_digeig_gob_do/Documents/Escritorio/CARPETAS%202025/ALINA%202025/INFORMES%20PARA%20ENVIAR%20ANTES%20DEL%205-06-25/INFORME%20MAYO,%20ENVIAR%20ANTES%20DEL%205-06-2025/CUENTAS%20POR%20PAGAR%20A%20PROVEEDORES%20AL%2031%20DE%20MAYO%202025.xlsx?DE7A0BDA" TargetMode="External"/><Relationship Id="rId1" Type="http://schemas.openxmlformats.org/officeDocument/2006/relationships/externalLinkPath" Target="file:///\\DE7A0BDA\CUENTAS%20POR%20PAGAR%20A%20PROVEEDORES%20AL%2031%20DE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XP febrero"/>
      <sheetName val="CXP marzo"/>
      <sheetName val="CXP abril"/>
      <sheetName val="CXP mayo"/>
      <sheetName val="CXP junio"/>
    </sheetNames>
    <sheetDataSet>
      <sheetData sheetId="0"/>
      <sheetData sheetId="1"/>
      <sheetData sheetId="2"/>
      <sheetData sheetId="3">
        <row r="66">
          <cell r="G66">
            <v>315183.48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showGridLines="0" tabSelected="1" topLeftCell="A39" zoomScale="85" zoomScaleNormal="85" workbookViewId="0">
      <selection activeCell="C65" sqref="C65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8" width="14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</cols>
  <sheetData>
    <row r="1" spans="1:10">
      <c r="A1" s="64"/>
      <c r="B1" s="64"/>
      <c r="C1" s="64"/>
    </row>
    <row r="2" spans="1:10" ht="18.75" customHeight="1">
      <c r="A2" s="64"/>
      <c r="B2" s="64"/>
      <c r="C2" s="64"/>
    </row>
    <row r="3" spans="1:10" ht="18.75" customHeight="1">
      <c r="A3" s="64"/>
      <c r="B3" s="64"/>
      <c r="C3" s="64"/>
    </row>
    <row r="4" spans="1:10" ht="18.75" customHeight="1">
      <c r="A4" s="64"/>
      <c r="B4" s="64"/>
      <c r="C4" s="64"/>
    </row>
    <row r="5" spans="1:10" ht="18.75" customHeight="1">
      <c r="A5" s="64"/>
      <c r="B5" s="64"/>
      <c r="C5" s="64"/>
    </row>
    <row r="6" spans="1:10" ht="18.600000000000001" hidden="1" customHeight="1">
      <c r="A6" s="64"/>
      <c r="B6" s="64"/>
      <c r="C6" s="64"/>
    </row>
    <row r="7" spans="1:10" ht="10.5" customHeight="1">
      <c r="A7" s="64"/>
      <c r="B7" s="64"/>
      <c r="C7" s="64"/>
    </row>
    <row r="8" spans="1:10" ht="19.5">
      <c r="A8" s="61" t="s">
        <v>17</v>
      </c>
      <c r="B8" s="61"/>
      <c r="C8" s="61"/>
      <c r="J8" s="25" t="s">
        <v>59</v>
      </c>
    </row>
    <row r="9" spans="1:10" ht="16.5">
      <c r="A9" s="62" t="s">
        <v>62</v>
      </c>
      <c r="B9" s="62"/>
      <c r="C9" s="62"/>
      <c r="I9" s="37">
        <v>311738.88</v>
      </c>
      <c r="J9" s="37">
        <v>282891.40999999997</v>
      </c>
    </row>
    <row r="10" spans="1:10">
      <c r="A10" s="63" t="s">
        <v>23</v>
      </c>
      <c r="B10" s="63"/>
      <c r="C10" s="63"/>
      <c r="I10" s="37">
        <v>163373.12</v>
      </c>
      <c r="J10" s="37">
        <v>148255.01</v>
      </c>
    </row>
    <row r="11" spans="1:10" ht="18.75">
      <c r="A11" s="1" t="s">
        <v>0</v>
      </c>
      <c r="B11" s="1"/>
      <c r="I11" s="37">
        <v>675060.9</v>
      </c>
      <c r="J11" s="37">
        <v>612592.57999999996</v>
      </c>
    </row>
    <row r="12" spans="1:10" ht="18.75">
      <c r="A12" s="1" t="s">
        <v>1</v>
      </c>
      <c r="B12" s="31"/>
      <c r="I12" s="37">
        <v>23048.68</v>
      </c>
      <c r="J12" s="37">
        <v>20822.79</v>
      </c>
    </row>
    <row r="13" spans="1:10" ht="15.75">
      <c r="A13" s="13" t="s">
        <v>48</v>
      </c>
      <c r="B13" s="26"/>
      <c r="C13" s="33">
        <v>151920</v>
      </c>
      <c r="I13" s="37">
        <v>3649.32</v>
      </c>
      <c r="J13" s="37">
        <v>2884.93</v>
      </c>
    </row>
    <row r="14" spans="1:10" ht="15.75">
      <c r="A14" s="13" t="s">
        <v>55</v>
      </c>
      <c r="B14" s="26"/>
      <c r="C14" s="33">
        <v>650394.54</v>
      </c>
      <c r="I14" s="37">
        <v>5389.69</v>
      </c>
      <c r="J14" s="37"/>
    </row>
    <row r="15" spans="1:10" ht="15.75">
      <c r="A15" s="13" t="s">
        <v>54</v>
      </c>
      <c r="B15" s="26"/>
      <c r="C15" s="33">
        <v>1044701.39</v>
      </c>
      <c r="D15" s="56"/>
      <c r="I15" s="37">
        <v>5344.18</v>
      </c>
      <c r="J15" s="37"/>
    </row>
    <row r="16" spans="1:10" ht="16.5" thickBot="1">
      <c r="A16" s="13" t="s">
        <v>47</v>
      </c>
      <c r="B16" s="26"/>
      <c r="C16" s="33">
        <v>2369811.2599999998</v>
      </c>
      <c r="I16" s="57">
        <f>SUM(I9:I15)</f>
        <v>1187604.7699999998</v>
      </c>
      <c r="J16" s="57">
        <f>SUM(J9:J15)</f>
        <v>1067446.72</v>
      </c>
    </row>
    <row r="17" spans="1:12" ht="16.5" thickTop="1">
      <c r="A17" s="41" t="s">
        <v>46</v>
      </c>
      <c r="B17" s="42"/>
      <c r="C17" s="35">
        <v>1067446.72</v>
      </c>
      <c r="I17" s="37"/>
      <c r="J17" s="37"/>
    </row>
    <row r="18" spans="1:12" ht="18.75">
      <c r="A18" s="1" t="s">
        <v>2</v>
      </c>
      <c r="B18" s="26"/>
      <c r="C18" s="15">
        <f>SUM(C13:C17)</f>
        <v>5284273.9099999992</v>
      </c>
      <c r="I18" s="37"/>
      <c r="J18" s="37"/>
      <c r="L18" s="25"/>
    </row>
    <row r="19" spans="1:12" ht="18.75">
      <c r="A19" s="1"/>
      <c r="B19" s="26"/>
      <c r="C19" s="16"/>
      <c r="L19" s="25"/>
    </row>
    <row r="20" spans="1:12" ht="18.75">
      <c r="A20" s="1" t="s">
        <v>3</v>
      </c>
      <c r="B20" s="26"/>
      <c r="C20" s="16"/>
      <c r="L20" s="25"/>
    </row>
    <row r="21" spans="1:12" ht="18.75">
      <c r="A21" s="1"/>
      <c r="B21" s="26"/>
      <c r="C21" s="16"/>
      <c r="L21" s="25"/>
    </row>
    <row r="22" spans="1:12" ht="15.75">
      <c r="A22" s="2" t="s">
        <v>15</v>
      </c>
      <c r="B22" s="31"/>
      <c r="C22" s="17"/>
      <c r="L22" s="25"/>
    </row>
    <row r="23" spans="1:12" ht="15.75">
      <c r="A23" s="3" t="s">
        <v>26</v>
      </c>
      <c r="B23" s="26"/>
      <c r="C23" s="34">
        <v>21929765</v>
      </c>
      <c r="D23" s="37">
        <v>12964383.539999999</v>
      </c>
      <c r="E23" s="37">
        <f t="shared" ref="E23:E40" si="0">+C23-D23</f>
        <v>8965381.4600000009</v>
      </c>
      <c r="F23" t="s">
        <v>60</v>
      </c>
      <c r="L23" s="25"/>
    </row>
    <row r="24" spans="1:12" ht="15.75">
      <c r="A24" s="3" t="s">
        <v>27</v>
      </c>
      <c r="B24" s="26"/>
      <c r="C24" s="34">
        <v>3721808.58</v>
      </c>
      <c r="D24" s="37">
        <v>2406475.4700000002</v>
      </c>
      <c r="E24" s="37">
        <f t="shared" si="0"/>
        <v>1315333.1099999999</v>
      </c>
      <c r="F24" t="s">
        <v>60</v>
      </c>
      <c r="L24" s="25"/>
    </row>
    <row r="25" spans="1:12" ht="15.75">
      <c r="A25" s="3" t="s">
        <v>28</v>
      </c>
      <c r="B25" s="26"/>
      <c r="C25" s="34">
        <v>1232339.18</v>
      </c>
      <c r="D25" s="37">
        <v>807942.9</v>
      </c>
      <c r="E25" s="37">
        <f t="shared" si="0"/>
        <v>424396.27999999991</v>
      </c>
      <c r="F25" t="s">
        <v>60</v>
      </c>
      <c r="L25" s="25"/>
    </row>
    <row r="26" spans="1:12" ht="15.75">
      <c r="A26" s="3" t="s">
        <v>29</v>
      </c>
      <c r="B26" s="26"/>
      <c r="C26" s="34">
        <v>30731.85</v>
      </c>
      <c r="D26" s="34">
        <v>2822.4</v>
      </c>
      <c r="E26" s="37">
        <f t="shared" si="0"/>
        <v>27909.449999999997</v>
      </c>
      <c r="F26" t="s">
        <v>60</v>
      </c>
      <c r="L26" s="25"/>
    </row>
    <row r="27" spans="1:12" ht="15.75">
      <c r="A27" s="3" t="s">
        <v>30</v>
      </c>
      <c r="B27" s="26"/>
      <c r="C27" s="34">
        <v>35830642.549999997</v>
      </c>
      <c r="D27" s="37">
        <v>33074969.850000001</v>
      </c>
      <c r="E27" s="37">
        <f t="shared" si="0"/>
        <v>2755672.6999999955</v>
      </c>
      <c r="F27" t="s">
        <v>60</v>
      </c>
      <c r="L27" s="25"/>
    </row>
    <row r="28" spans="1:12" ht="15.75">
      <c r="A28" s="3" t="s">
        <v>38</v>
      </c>
      <c r="B28" s="26"/>
      <c r="C28" s="34">
        <v>3239050.27</v>
      </c>
      <c r="D28" s="37">
        <v>1218902.27</v>
      </c>
      <c r="E28" s="37">
        <f t="shared" si="0"/>
        <v>2020148</v>
      </c>
      <c r="F28" t="s">
        <v>60</v>
      </c>
      <c r="L28" s="25"/>
    </row>
    <row r="29" spans="1:12" ht="15.75">
      <c r="A29" s="3" t="s">
        <v>39</v>
      </c>
      <c r="B29" s="26"/>
      <c r="C29" s="34">
        <v>3991078.07</v>
      </c>
      <c r="D29" s="37">
        <v>2352973.14</v>
      </c>
      <c r="E29" s="37">
        <f t="shared" si="0"/>
        <v>1638104.9299999997</v>
      </c>
      <c r="F29" t="s">
        <v>60</v>
      </c>
      <c r="L29" s="25"/>
    </row>
    <row r="30" spans="1:12" ht="15.75">
      <c r="A30" s="3" t="s">
        <v>31</v>
      </c>
      <c r="B30" s="26"/>
      <c r="C30" s="34">
        <v>2909389.25</v>
      </c>
      <c r="D30" s="37">
        <v>1670029.52</v>
      </c>
      <c r="E30" s="37">
        <f t="shared" si="0"/>
        <v>1239359.73</v>
      </c>
      <c r="F30" t="s">
        <v>60</v>
      </c>
      <c r="L30" s="25"/>
    </row>
    <row r="31" spans="1:12" ht="15.75">
      <c r="A31" s="3" t="s">
        <v>32</v>
      </c>
      <c r="B31" s="26"/>
      <c r="C31" s="34">
        <v>2933536.77</v>
      </c>
      <c r="D31" s="37">
        <v>1816610.34</v>
      </c>
      <c r="E31" s="37">
        <f t="shared" si="0"/>
        <v>1116926.43</v>
      </c>
      <c r="F31" t="s">
        <v>60</v>
      </c>
      <c r="L31" s="25"/>
    </row>
    <row r="32" spans="1:12" ht="15.75">
      <c r="A32" s="3" t="s">
        <v>40</v>
      </c>
      <c r="B32" s="26"/>
      <c r="C32" s="34">
        <v>81379.240000000005</v>
      </c>
      <c r="D32" s="37">
        <v>29320.09</v>
      </c>
      <c r="E32" s="37">
        <f t="shared" si="0"/>
        <v>52059.150000000009</v>
      </c>
      <c r="F32" t="s">
        <v>60</v>
      </c>
      <c r="L32" s="25"/>
    </row>
    <row r="33" spans="1:12" ht="15.75">
      <c r="A33" s="3" t="s">
        <v>33</v>
      </c>
      <c r="B33" s="26"/>
      <c r="C33" s="34">
        <v>224458.1</v>
      </c>
      <c r="D33" s="37">
        <v>182113.88</v>
      </c>
      <c r="E33" s="37">
        <f t="shared" si="0"/>
        <v>42344.22</v>
      </c>
      <c r="F33" t="s">
        <v>60</v>
      </c>
      <c r="L33" s="25"/>
    </row>
    <row r="34" spans="1:12" ht="15.75">
      <c r="A34" s="3" t="s">
        <v>34</v>
      </c>
      <c r="B34" s="26"/>
      <c r="C34" s="34">
        <v>161300</v>
      </c>
      <c r="D34" s="37">
        <v>161298</v>
      </c>
      <c r="E34" s="37">
        <f t="shared" si="0"/>
        <v>2</v>
      </c>
      <c r="F34" t="s">
        <v>60</v>
      </c>
      <c r="L34" s="25"/>
    </row>
    <row r="35" spans="1:12" ht="15.75">
      <c r="A35" s="3" t="s">
        <v>35</v>
      </c>
      <c r="B35" s="26"/>
      <c r="C35" s="34">
        <v>165648.4</v>
      </c>
      <c r="D35" s="37">
        <v>17945.14</v>
      </c>
      <c r="E35" s="37">
        <f t="shared" si="0"/>
        <v>147703.26</v>
      </c>
      <c r="F35" t="s">
        <v>60</v>
      </c>
      <c r="L35" s="25"/>
    </row>
    <row r="36" spans="1:12" ht="15.75">
      <c r="A36" s="3" t="s">
        <v>36</v>
      </c>
      <c r="B36" s="26"/>
      <c r="C36" s="34">
        <v>9146874.1799999997</v>
      </c>
      <c r="D36" s="37">
        <v>5161432.1100000003</v>
      </c>
      <c r="E36" s="37">
        <f t="shared" si="0"/>
        <v>3985442.0699999994</v>
      </c>
      <c r="F36" t="s">
        <v>60</v>
      </c>
      <c r="L36" s="25"/>
    </row>
    <row r="37" spans="1:12" ht="15.75">
      <c r="A37" s="3" t="s">
        <v>37</v>
      </c>
      <c r="B37" s="26"/>
      <c r="C37" s="34">
        <v>4</v>
      </c>
      <c r="D37" s="37">
        <v>0</v>
      </c>
      <c r="E37" s="37">
        <f t="shared" si="0"/>
        <v>4</v>
      </c>
      <c r="F37" t="s">
        <v>60</v>
      </c>
      <c r="L37" s="25"/>
    </row>
    <row r="38" spans="1:12" ht="15.75">
      <c r="A38" s="3" t="s">
        <v>41</v>
      </c>
      <c r="B38" s="26"/>
      <c r="C38" s="34">
        <v>415973.1</v>
      </c>
      <c r="D38" s="37">
        <v>395750.62</v>
      </c>
      <c r="E38" s="37">
        <f t="shared" si="0"/>
        <v>20222.479999999981</v>
      </c>
      <c r="F38" t="s">
        <v>60</v>
      </c>
      <c r="L38" s="25"/>
    </row>
    <row r="39" spans="1:12" ht="15.75">
      <c r="A39" s="3" t="s">
        <v>42</v>
      </c>
      <c r="B39" s="26"/>
      <c r="C39" s="34">
        <v>107939.36</v>
      </c>
      <c r="D39" s="37">
        <v>75010.7</v>
      </c>
      <c r="E39" s="37">
        <f t="shared" si="0"/>
        <v>32928.660000000003</v>
      </c>
      <c r="F39" t="s">
        <v>60</v>
      </c>
      <c r="L39" s="25"/>
    </row>
    <row r="40" spans="1:12" ht="15.75">
      <c r="A40" s="3" t="s">
        <v>44</v>
      </c>
      <c r="B40" s="26"/>
      <c r="C40" s="34">
        <v>2117745.4300000002</v>
      </c>
      <c r="D40" s="37">
        <v>1742335.22</v>
      </c>
      <c r="E40" s="37">
        <f t="shared" si="0"/>
        <v>375410.2100000002</v>
      </c>
      <c r="F40" s="38">
        <f>SUM(C23:C40)+C44+C49</f>
        <v>88868802.959999993</v>
      </c>
      <c r="G40" s="38">
        <f>SUM(D23:D40)+C51</f>
        <v>64080322.19000002</v>
      </c>
      <c r="H40" s="38">
        <f>SUM(E23:E40)</f>
        <v>24159348.139999993</v>
      </c>
      <c r="L40" s="25"/>
    </row>
    <row r="41" spans="1:12" ht="15.75">
      <c r="A41" s="43" t="s">
        <v>16</v>
      </c>
      <c r="B41" s="42"/>
      <c r="C41" s="39">
        <v>-64674443.829999998</v>
      </c>
      <c r="H41" s="37"/>
    </row>
    <row r="42" spans="1:12" ht="18.75">
      <c r="A42" s="5" t="s">
        <v>4</v>
      </c>
      <c r="B42" s="26"/>
      <c r="C42" s="18">
        <f>SUM(C23:C41)</f>
        <v>23565219.5</v>
      </c>
    </row>
    <row r="43" spans="1:12" ht="18.75">
      <c r="A43" s="6"/>
      <c r="B43" s="26"/>
      <c r="C43" s="16"/>
    </row>
    <row r="44" spans="1:12" ht="15.75">
      <c r="A44" s="4" t="s">
        <v>22</v>
      </c>
      <c r="B44" s="26"/>
      <c r="C44" s="35">
        <v>35004</v>
      </c>
    </row>
    <row r="45" spans="1:12" ht="15.75">
      <c r="A45" s="7"/>
      <c r="B45" s="26"/>
      <c r="C45" s="17"/>
    </row>
    <row r="46" spans="1:12" ht="15.75">
      <c r="A46" s="44" t="s">
        <v>5</v>
      </c>
      <c r="B46" s="42"/>
      <c r="C46" s="19">
        <f>+C42+C44</f>
        <v>23600223.5</v>
      </c>
    </row>
    <row r="47" spans="1:12" ht="15.75">
      <c r="A47" s="8"/>
      <c r="B47" s="26"/>
      <c r="C47" s="20"/>
    </row>
    <row r="48" spans="1:12" ht="15.75">
      <c r="A48" s="8" t="s">
        <v>6</v>
      </c>
      <c r="B48" s="31"/>
      <c r="C48" s="17"/>
    </row>
    <row r="49" spans="1:12" ht="15.75">
      <c r="A49" s="3" t="s">
        <v>43</v>
      </c>
      <c r="B49" s="26"/>
      <c r="C49" s="36">
        <v>594135.63</v>
      </c>
    </row>
    <row r="50" spans="1:12" ht="15.75">
      <c r="A50" s="45" t="s">
        <v>45</v>
      </c>
      <c r="B50" s="42"/>
      <c r="C50" s="21">
        <v>-594128.63</v>
      </c>
    </row>
    <row r="51" spans="1:12" ht="15.75">
      <c r="A51" s="8" t="s">
        <v>7</v>
      </c>
      <c r="B51" s="26"/>
      <c r="C51" s="22">
        <f>+C49+C50</f>
        <v>7</v>
      </c>
    </row>
    <row r="52" spans="1:12" ht="15.75">
      <c r="A52" s="8"/>
      <c r="B52" s="26"/>
      <c r="C52" s="20"/>
    </row>
    <row r="53" spans="1:12" ht="18.75">
      <c r="A53" s="1" t="s">
        <v>56</v>
      </c>
      <c r="B53" s="26"/>
      <c r="C53" s="16"/>
      <c r="L53" s="25"/>
    </row>
    <row r="54" spans="1:12" ht="18.75">
      <c r="A54" s="55" t="s">
        <v>57</v>
      </c>
      <c r="B54" s="42"/>
      <c r="C54" s="40">
        <v>60000</v>
      </c>
      <c r="L54" s="25"/>
    </row>
    <row r="55" spans="1:12" ht="18.75">
      <c r="A55" s="1" t="s">
        <v>58</v>
      </c>
      <c r="B55" s="26"/>
      <c r="C55" s="15">
        <f>SUM(C54)</f>
        <v>60000</v>
      </c>
      <c r="L55" s="25"/>
    </row>
    <row r="56" spans="1:12" ht="15.75">
      <c r="A56" s="8"/>
      <c r="B56" s="26"/>
      <c r="C56" s="20"/>
    </row>
    <row r="57" spans="1:12" ht="15.75">
      <c r="A57" s="8"/>
      <c r="B57" s="26"/>
      <c r="C57" s="20"/>
    </row>
    <row r="58" spans="1:12" ht="18.75">
      <c r="A58" s="1" t="s">
        <v>8</v>
      </c>
      <c r="B58" s="26"/>
      <c r="C58" s="15">
        <f>+C42+C46+C51+C55</f>
        <v>47225450</v>
      </c>
    </row>
    <row r="59" spans="1:12" ht="18.75">
      <c r="A59" s="9"/>
      <c r="B59" s="26"/>
      <c r="C59" s="16"/>
    </row>
    <row r="60" spans="1:12" ht="19.5" thickBot="1">
      <c r="A60" s="46" t="s">
        <v>49</v>
      </c>
      <c r="B60" s="47"/>
      <c r="C60" s="48">
        <f>+C18+C46+C51+C55</f>
        <v>28944504.41</v>
      </c>
    </row>
    <row r="61" spans="1:12" ht="19.5" thickTop="1">
      <c r="A61" s="10"/>
      <c r="B61" s="26"/>
      <c r="C61" s="15"/>
      <c r="I61" s="12"/>
      <c r="J61" s="12"/>
    </row>
    <row r="62" spans="1:12" ht="18.75">
      <c r="A62" s="10" t="s">
        <v>9</v>
      </c>
      <c r="B62" s="26"/>
      <c r="C62" s="16"/>
      <c r="H62" s="32"/>
      <c r="I62" s="12"/>
      <c r="J62" s="12"/>
    </row>
    <row r="63" spans="1:12" ht="18.75">
      <c r="A63" s="10" t="s">
        <v>10</v>
      </c>
      <c r="B63" s="26"/>
      <c r="C63" s="16"/>
      <c r="H63" s="32"/>
      <c r="I63" s="12"/>
      <c r="J63" s="12"/>
    </row>
    <row r="64" spans="1:12" ht="15.75">
      <c r="A64" s="51" t="s">
        <v>11</v>
      </c>
      <c r="B64" s="54"/>
      <c r="C64" s="35">
        <v>1132100.01</v>
      </c>
      <c r="G64" t="s">
        <v>61</v>
      </c>
      <c r="H64" s="32"/>
      <c r="I64" s="12"/>
      <c r="J64" s="12"/>
    </row>
    <row r="65" spans="1:10" ht="18.75">
      <c r="A65" s="10" t="s">
        <v>12</v>
      </c>
      <c r="B65" s="26"/>
      <c r="C65" s="53">
        <f>C64</f>
        <v>1132100.01</v>
      </c>
      <c r="H65" s="32"/>
      <c r="I65" s="12"/>
      <c r="J65" s="12"/>
    </row>
    <row r="66" spans="1:10" ht="15.75">
      <c r="A66" s="11"/>
      <c r="B66" s="26"/>
      <c r="C66" s="17"/>
      <c r="F66" s="37">
        <f>+'[1]CXP mayo'!$G$66</f>
        <v>315183.48</v>
      </c>
      <c r="I66" s="12"/>
      <c r="J66" s="12"/>
    </row>
    <row r="67" spans="1:10" ht="18.75">
      <c r="A67" s="10" t="s">
        <v>18</v>
      </c>
      <c r="B67" s="31"/>
      <c r="C67" s="16"/>
      <c r="F67" s="38">
        <v>712604.53</v>
      </c>
      <c r="H67" s="58">
        <v>990028.01</v>
      </c>
      <c r="I67" s="12"/>
      <c r="J67" s="12"/>
    </row>
    <row r="68" spans="1:10" ht="15.75">
      <c r="A68" s="14" t="s">
        <v>20</v>
      </c>
      <c r="B68" s="30"/>
      <c r="C68" s="23">
        <v>0</v>
      </c>
      <c r="I68" s="12"/>
      <c r="J68" s="12"/>
    </row>
    <row r="69" spans="1:10" ht="15.75">
      <c r="A69" s="51" t="s">
        <v>21</v>
      </c>
      <c r="B69" s="52"/>
      <c r="C69" s="21">
        <v>0</v>
      </c>
      <c r="F69" s="37">
        <f>SUM(F66:F68)</f>
        <v>1027788.01</v>
      </c>
    </row>
    <row r="70" spans="1:10" ht="18.75">
      <c r="A70" s="10" t="s">
        <v>19</v>
      </c>
      <c r="B70" s="28"/>
      <c r="C70" s="24">
        <f>+C69+C68</f>
        <v>0</v>
      </c>
    </row>
    <row r="71" spans="1:10">
      <c r="A71" s="11"/>
      <c r="B71" s="29"/>
      <c r="C71" s="17"/>
    </row>
    <row r="72" spans="1:10" ht="18.75">
      <c r="A72" s="43" t="s">
        <v>13</v>
      </c>
      <c r="B72" s="50"/>
      <c r="C72" s="59">
        <f>+C60-C65</f>
        <v>27812404.399999999</v>
      </c>
      <c r="G72" s="12"/>
    </row>
    <row r="73" spans="1:10">
      <c r="A73" s="7"/>
      <c r="B73" s="27"/>
      <c r="C73" s="17"/>
    </row>
    <row r="74" spans="1:10" ht="19.5" thickBot="1">
      <c r="A74" s="46" t="s">
        <v>14</v>
      </c>
      <c r="B74" s="49"/>
      <c r="C74" s="48">
        <f>+C65+C70+C72</f>
        <v>28944504.41</v>
      </c>
    </row>
    <row r="75" spans="1:10" ht="19.5" thickTop="1">
      <c r="A75" s="10"/>
      <c r="B75" s="10"/>
    </row>
    <row r="79" spans="1:10">
      <c r="A79" s="64"/>
      <c r="B79" s="64"/>
      <c r="C79" s="64"/>
    </row>
    <row r="80" spans="1:10">
      <c r="A80" s="64" t="s">
        <v>24</v>
      </c>
      <c r="B80" s="60"/>
      <c r="C80" s="60"/>
    </row>
    <row r="81" spans="1:3">
      <c r="A81" s="60" t="s">
        <v>25</v>
      </c>
      <c r="B81" s="60"/>
      <c r="C81" s="60"/>
    </row>
    <row r="82" spans="1:3">
      <c r="A82" s="60"/>
      <c r="B82" s="60"/>
      <c r="C82" s="60"/>
    </row>
    <row r="83" spans="1:3">
      <c r="A83" s="64"/>
      <c r="B83" s="64"/>
      <c r="C83" s="64"/>
    </row>
    <row r="84" spans="1:3">
      <c r="A84" s="64" t="s">
        <v>50</v>
      </c>
      <c r="B84" s="60"/>
      <c r="C84" s="60"/>
    </row>
    <row r="85" spans="1:3">
      <c r="A85" s="60" t="s">
        <v>51</v>
      </c>
      <c r="B85" s="60"/>
      <c r="C85" s="60"/>
    </row>
    <row r="88" spans="1:3" ht="17.45" customHeight="1">
      <c r="A88" s="64" t="s">
        <v>52</v>
      </c>
      <c r="B88" s="60"/>
      <c r="C88" s="60"/>
    </row>
    <row r="89" spans="1:3" ht="44.45" customHeight="1">
      <c r="A89" s="65" t="s">
        <v>53</v>
      </c>
      <c r="B89" s="60"/>
      <c r="C89" s="60"/>
    </row>
  </sheetData>
  <mergeCells count="14">
    <mergeCell ref="A83:C83"/>
    <mergeCell ref="A84:C84"/>
    <mergeCell ref="A85:C85"/>
    <mergeCell ref="A88:C88"/>
    <mergeCell ref="A89:C89"/>
    <mergeCell ref="A82:C82"/>
    <mergeCell ref="A8:C8"/>
    <mergeCell ref="A9:C9"/>
    <mergeCell ref="A10:C10"/>
    <mergeCell ref="A1:C6"/>
    <mergeCell ref="A7:C7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5:C32"/>
  <sheetViews>
    <sheetView workbookViewId="0">
      <selection activeCell="I18" sqref="I18"/>
    </sheetView>
  </sheetViews>
  <sheetFormatPr baseColWidth="10" defaultRowHeight="15"/>
  <cols>
    <col min="1" max="2" width="14.140625" bestFit="1" customWidth="1"/>
    <col min="3" max="3" width="16.42578125" customWidth="1"/>
  </cols>
  <sheetData>
    <row r="5" spans="1:3">
      <c r="A5" s="37">
        <v>8908610.7400000002</v>
      </c>
      <c r="B5" s="37">
        <v>5108336.25</v>
      </c>
      <c r="C5" s="37">
        <f>+A5-B5</f>
        <v>3800274.49</v>
      </c>
    </row>
    <row r="6" spans="1:3">
      <c r="A6" s="37">
        <v>165648.4</v>
      </c>
      <c r="B6" s="37">
        <v>16564.740000000002</v>
      </c>
      <c r="C6" s="37">
        <f t="shared" ref="C6:C27" si="0">+A6-B6</f>
        <v>149083.66</v>
      </c>
    </row>
    <row r="7" spans="1:3">
      <c r="A7" s="37">
        <v>35830642.549999997</v>
      </c>
      <c r="B7" s="37">
        <v>32397451.68</v>
      </c>
      <c r="C7" s="37">
        <f t="shared" si="0"/>
        <v>3433190.8699999973</v>
      </c>
    </row>
    <row r="8" spans="1:3">
      <c r="A8" s="37">
        <v>1232339.18</v>
      </c>
      <c r="B8" s="37">
        <v>800664.93</v>
      </c>
      <c r="C8" s="37">
        <f t="shared" si="0"/>
        <v>431674.24999999988</v>
      </c>
    </row>
    <row r="9" spans="1:3">
      <c r="A9" s="37">
        <v>415973.1</v>
      </c>
      <c r="B9" s="37">
        <v>395411.76</v>
      </c>
      <c r="C9" s="37">
        <f t="shared" si="0"/>
        <v>20561.339999999967</v>
      </c>
    </row>
    <row r="10" spans="1:3">
      <c r="A10" s="37">
        <v>2933536.77</v>
      </c>
      <c r="B10" s="37">
        <v>1777647.69</v>
      </c>
      <c r="C10" s="37">
        <f t="shared" si="0"/>
        <v>1155889.08</v>
      </c>
    </row>
    <row r="11" spans="1:3">
      <c r="A11" s="37">
        <v>3721808.58</v>
      </c>
      <c r="B11" s="37">
        <v>2364409.12</v>
      </c>
      <c r="C11" s="37">
        <f t="shared" si="0"/>
        <v>1357399.46</v>
      </c>
    </row>
    <row r="12" spans="1:3">
      <c r="A12" s="37">
        <v>107939.36</v>
      </c>
      <c r="B12" s="37">
        <v>74167.66</v>
      </c>
      <c r="C12" s="37">
        <f t="shared" si="0"/>
        <v>33771.699999999997</v>
      </c>
    </row>
    <row r="13" spans="1:3">
      <c r="A13" s="37">
        <v>4706.01</v>
      </c>
      <c r="B13" s="37">
        <v>2744</v>
      </c>
      <c r="C13" s="37">
        <f t="shared" si="0"/>
        <v>1962.0100000000002</v>
      </c>
    </row>
    <row r="14" spans="1:3">
      <c r="A14" s="37">
        <v>21929765</v>
      </c>
      <c r="B14" s="37">
        <v>12665103.41</v>
      </c>
      <c r="C14" s="37">
        <f t="shared" si="0"/>
        <v>9264661.5899999999</v>
      </c>
    </row>
    <row r="15" spans="1:3">
      <c r="A15" s="37">
        <v>161300</v>
      </c>
      <c r="B15" s="37">
        <v>161298</v>
      </c>
      <c r="C15" s="37">
        <f t="shared" si="0"/>
        <v>2</v>
      </c>
    </row>
    <row r="16" spans="1:3">
      <c r="A16" s="37">
        <v>4</v>
      </c>
      <c r="B16" s="37"/>
      <c r="C16" s="37">
        <f t="shared" si="0"/>
        <v>4</v>
      </c>
    </row>
    <row r="17" spans="1:3">
      <c r="A17" s="37">
        <v>224458.1</v>
      </c>
      <c r="B17" s="37">
        <v>181704.39</v>
      </c>
      <c r="C17" s="37">
        <f t="shared" si="0"/>
        <v>42753.709999999992</v>
      </c>
    </row>
    <row r="18" spans="1:3">
      <c r="A18" s="37">
        <v>2117745.4300000002</v>
      </c>
      <c r="B18" s="37">
        <v>1735528.86</v>
      </c>
      <c r="C18" s="37">
        <f t="shared" si="0"/>
        <v>382216.57000000007</v>
      </c>
    </row>
    <row r="19" spans="1:3">
      <c r="A19" s="37">
        <v>3239050.27</v>
      </c>
      <c r="B19" s="37">
        <v>1190495.79</v>
      </c>
      <c r="C19" s="37">
        <f t="shared" si="0"/>
        <v>2048554.48</v>
      </c>
    </row>
    <row r="20" spans="1:3">
      <c r="A20" s="37">
        <v>3991078.07</v>
      </c>
      <c r="B20" s="37">
        <v>2328925.67</v>
      </c>
      <c r="C20" s="37">
        <f t="shared" si="0"/>
        <v>1662152.4</v>
      </c>
    </row>
    <row r="21" spans="1:3">
      <c r="A21" s="37">
        <v>81379.240000000005</v>
      </c>
      <c r="B21" s="37">
        <v>28721.3</v>
      </c>
      <c r="C21" s="37">
        <f t="shared" si="0"/>
        <v>52657.94</v>
      </c>
    </row>
    <row r="22" spans="1:3">
      <c r="A22" s="37">
        <v>2909389.25</v>
      </c>
      <c r="B22" s="37">
        <v>1621622.47</v>
      </c>
      <c r="C22" s="37">
        <f t="shared" si="0"/>
        <v>1287766.78</v>
      </c>
    </row>
    <row r="23" spans="1:3">
      <c r="A23" s="37"/>
      <c r="B23" s="37"/>
      <c r="C23" s="37">
        <f t="shared" si="0"/>
        <v>0</v>
      </c>
    </row>
    <row r="24" spans="1:3">
      <c r="A24" s="37">
        <f>SUM(A5:A23)</f>
        <v>87975374.049999982</v>
      </c>
      <c r="B24" s="37">
        <f>SUM(B5:B23)</f>
        <v>62850797.719999991</v>
      </c>
      <c r="C24" s="37">
        <f>SUM(C5:C23)</f>
        <v>25124576.329999998</v>
      </c>
    </row>
    <row r="25" spans="1:3">
      <c r="A25" s="37"/>
      <c r="B25" s="37"/>
      <c r="C25" s="37">
        <f t="shared" si="0"/>
        <v>0</v>
      </c>
    </row>
    <row r="26" spans="1:3">
      <c r="A26" s="37"/>
      <c r="B26" s="37"/>
      <c r="C26" s="37">
        <f t="shared" si="0"/>
        <v>0</v>
      </c>
    </row>
    <row r="27" spans="1:3">
      <c r="A27" s="37">
        <v>35004</v>
      </c>
      <c r="B27" s="37"/>
      <c r="C27" s="37">
        <f t="shared" si="0"/>
        <v>35004</v>
      </c>
    </row>
    <row r="28" spans="1:3">
      <c r="A28" s="37">
        <v>594135.63</v>
      </c>
      <c r="B28" s="37">
        <v>594128.63</v>
      </c>
      <c r="C28" s="37">
        <v>7</v>
      </c>
    </row>
    <row r="29" spans="1:3">
      <c r="A29" s="37"/>
      <c r="B29" s="37"/>
      <c r="C29" s="37"/>
    </row>
    <row r="30" spans="1:3">
      <c r="A30" s="37">
        <f>SUM(A24:A28)</f>
        <v>88604513.679999977</v>
      </c>
      <c r="B30" s="37">
        <f>SUM(B24:B28)</f>
        <v>63444926.349999994</v>
      </c>
      <c r="C30" s="37">
        <f>+C24+C27+C28</f>
        <v>25159587.329999998</v>
      </c>
    </row>
    <row r="31" spans="1:3">
      <c r="A31" s="37"/>
      <c r="B31" s="37"/>
      <c r="C31" s="37"/>
    </row>
    <row r="32" spans="1:3">
      <c r="A32" s="37"/>
      <c r="B32" s="37"/>
      <c r="C32" s="37"/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- mayo. 2025</vt:lpstr>
      <vt:lpstr>Hoja1</vt:lpstr>
      <vt:lpstr>'Balance General - mayo. 2025'!Área_de_impresión</vt:lpstr>
      <vt:lpstr>'Balance General - mayo.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Alina Cruz</cp:lastModifiedBy>
  <cp:lastPrinted>2025-06-10T11:59:25Z</cp:lastPrinted>
  <dcterms:created xsi:type="dcterms:W3CDTF">2017-01-20T12:41:55Z</dcterms:created>
  <dcterms:modified xsi:type="dcterms:W3CDTF">2025-06-10T12:18:50Z</dcterms:modified>
</cp:coreProperties>
</file>