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OCTUBRE 2025/"/>
    </mc:Choice>
  </mc:AlternateContent>
  <xr:revisionPtr revIDLastSave="1" documentId="14_{D2821450-2B89-4F02-80AC-101877AC7789}" xr6:coauthVersionLast="47" xr6:coauthVersionMax="47" xr10:uidLastSave="{0ECE681E-89EF-4953-AD83-BC4683201E3B}"/>
  <bookViews>
    <workbookView xWindow="-120" yWindow="-120" windowWidth="20730" windowHeight="11160" tabRatio="905" xr2:uid="{00000000-000D-0000-FFFF-FFFF00000000}"/>
  </bookViews>
  <sheets>
    <sheet name="Balance General- Octubre 2025" sheetId="73" r:id="rId1"/>
    <sheet name="INVENTARIO" sheetId="71" r:id="rId2"/>
    <sheet name="Balance General- Agosto 2025" sheetId="70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2">'Balance General- Agosto 2025'!$A$1:$C$89</definedName>
    <definedName name="_xlnm.Print_Area" localSheetId="0">'Balance General- Octubre 2025'!$A$1:$C$90</definedName>
    <definedName name="_xlnm.Print_Titles" localSheetId="2">'Balance General- Agosto 2025'!$1:$10</definedName>
    <definedName name="_xlnm.Print_Titles" localSheetId="0">'Balance General- Octubre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73" l="1"/>
  <c r="C17" i="73"/>
  <c r="F18" i="70" l="1"/>
  <c r="B6" i="71"/>
  <c r="B7" i="71" l="1"/>
  <c r="B8" i="71" l="1"/>
  <c r="B9" i="71" l="1"/>
  <c r="B10" i="71" l="1"/>
  <c r="B11" i="71" l="1"/>
  <c r="B12" i="71" l="1"/>
  <c r="B13" i="71" l="1"/>
  <c r="C71" i="73"/>
  <c r="C66" i="73"/>
  <c r="C56" i="73"/>
  <c r="C52" i="73"/>
  <c r="C43" i="73"/>
  <c r="C18" i="73"/>
  <c r="C47" i="73" l="1"/>
  <c r="C59" i="73" s="1"/>
  <c r="E43" i="73"/>
  <c r="E48" i="73"/>
  <c r="C61" i="73"/>
  <c r="C73" i="73" s="1"/>
  <c r="C75" i="73" s="1"/>
  <c r="H42" i="70"/>
  <c r="I12" i="70" l="1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<sst xmlns="http://schemas.openxmlformats.org/spreadsheetml/2006/main" count="155" uniqueCount="80">
  <si>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</si>
  <si>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</si>
  <si>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</si>
  <si>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</si>
  <si>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</si>
  <si>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</si>
  <si>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</si>
  <si>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</si>
  <si>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</si>
  <si>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</si>
  <si>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</si>
  <si>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</si>
  <si>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</si>
  <si>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</si>
  <si>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</si>
  <si>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</si>
  <si>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</si>
  <si>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</si>
  <si>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</si>
  <si>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</si>
  <si>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</si>
  <si>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</si>
  <si>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</si>
  <si>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</si>
  <si>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</si>
  <si>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</si>
  <si>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</si>
  <si>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</si>
  <si>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</si>
  <si>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</si>
  <si>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</si>
  <si>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</si>
  <si>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</si>
  <si>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</si>
  <si>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</si>
  <si>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</si>
  <si>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</si>
  <si>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</si>
  <si>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</si>
  <si>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</si>
  <si>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</si>
  <si>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</si>
  <si>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</si>
  <si>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</si>
  <si>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</si>
  <si>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</si>
  <si>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</si>
  <si>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</si>
  <si>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</si>
  <si>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</si>
  <si>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</si>
  <si>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</si>
  <si>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</si>
  <si>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</si>
  <si>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</si>
  <si>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</si>
  <si>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</si>
  <si>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</si>
  <si>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</si>
  <si>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</si>
  <si>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</si>
  <si>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</si>
  <si>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</si>
  <si>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</si>
  <si>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</si>
  <si>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</si>
  <si>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</si>
  <si>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</si>
  <si>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</si>
  <si>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</si>
  <si>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</si>
  <si>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</si>
  <si>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</si>
  <si>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</si>
  <si>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</si>
  <si>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</si>
  <si>
    <t>Octubre</t>
  </si>
  <si>
    <t>Al 31 de Octubre 2025</t>
  </si>
  <si>
    <t>Instrumental  médico y de laboratorio</t>
  </si>
  <si>
    <t>Equipo médico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</si>
</sst>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43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79</xdr:row>
      <xdr:rowOff>179294</xdr:rowOff>
    </xdr:from>
    <xdr:to>
      <xdr:col>0</xdr:col>
      <xdr:colOff>5051609</xdr:colOff>
      <xdr:row>79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2117909" y="16581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83</xdr:row>
      <xdr:rowOff>179294</xdr:rowOff>
    </xdr:from>
    <xdr:to>
      <xdr:col>0</xdr:col>
      <xdr:colOff>5051609</xdr:colOff>
      <xdr:row>83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2117909" y="17343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88</xdr:row>
      <xdr:rowOff>0</xdr:rowOff>
    </xdr:from>
    <xdr:to>
      <xdr:col>0</xdr:col>
      <xdr:colOff>5013511</xdr:colOff>
      <xdr:row>88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2079811" y="181165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90"/>
  <sheetViews>
    <sheetView showGridLines="0" tabSelected="1" topLeftCell="A82" zoomScale="85" zoomScaleNormal="85" workbookViewId="0">
      <selection activeCell="D15" sqref="D15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6"/>
      <c r="B1" s="66"/>
      <c r="C1" s="66"/>
    </row>
    <row r="2" spans="1:10" ht="18.75" customHeight="1" x14ac:dyDescent="0.25">
      <c r="A2" s="66"/>
      <c r="B2" s="66"/>
      <c r="C2" s="66"/>
    </row>
    <row r="3" spans="1:10" ht="18.75" customHeight="1" x14ac:dyDescent="0.25">
      <c r="A3" s="66"/>
      <c r="B3" s="66"/>
      <c r="C3" s="66"/>
    </row>
    <row r="4" spans="1:10" ht="18.75" customHeight="1" x14ac:dyDescent="0.25">
      <c r="A4" s="66"/>
      <c r="B4" s="66"/>
      <c r="C4" s="66"/>
    </row>
    <row r="5" spans="1:10" ht="18.75" customHeight="1" x14ac:dyDescent="0.25">
      <c r="A5" s="66"/>
      <c r="B5" s="66"/>
      <c r="C5" s="66"/>
    </row>
    <row r="6" spans="1:10" ht="18.600000000000001" hidden="1" customHeight="1" x14ac:dyDescent="0.25">
      <c r="A6" s="66"/>
      <c r="B6" s="66"/>
      <c r="C6" s="66"/>
    </row>
    <row r="7" spans="1:10" ht="10.5" customHeight="1" x14ac:dyDescent="0.25">
      <c r="A7" s="66"/>
      <c r="B7" s="66"/>
      <c r="C7" s="66"/>
    </row>
    <row r="8" spans="1:10" ht="18.75" x14ac:dyDescent="0.3">
      <c r="A8" s="67" t="s">
        <v>60</v>
      </c>
      <c r="B8" s="67"/>
      <c r="C8" s="67"/>
    </row>
    <row r="9" spans="1:10" ht="15.75" x14ac:dyDescent="0.25">
      <c r="A9" s="68" t="s">
        <v>77</v>
      </c>
      <c r="B9" s="68"/>
      <c r="C9" s="68"/>
      <c r="I9" s="37"/>
      <c r="J9" s="37"/>
    </row>
    <row r="10" spans="1:10" ht="15.75" x14ac:dyDescent="0.25">
      <c r="A10" s="68" t="s">
        <v>62</v>
      </c>
      <c r="B10" s="68"/>
      <c r="C10" s="68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45</v>
      </c>
      <c r="B13" s="26"/>
      <c r="C13" s="33">
        <v>151920</v>
      </c>
      <c r="I13" s="37"/>
      <c r="J13" s="37"/>
    </row>
    <row r="14" spans="1:10" ht="15.75" x14ac:dyDescent="0.25">
      <c r="A14" s="13" t="s">
        <v>52</v>
      </c>
      <c r="B14" s="26"/>
      <c r="C14" s="33">
        <v>650394.54</v>
      </c>
      <c r="I14" s="37"/>
      <c r="J14" s="37"/>
    </row>
    <row r="15" spans="1:10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0" ht="16.5" thickBot="1" x14ac:dyDescent="0.3">
      <c r="A16" s="13" t="s">
        <v>44</v>
      </c>
      <c r="B16" s="26"/>
      <c r="C16" s="65">
        <v>1913258.59</v>
      </c>
      <c r="I16" s="57"/>
      <c r="J16" s="57"/>
    </row>
    <row r="17" spans="1:14" ht="16.5" thickTop="1" x14ac:dyDescent="0.25">
      <c r="A17" s="41" t="s">
        <v>43</v>
      </c>
      <c r="B17" s="42"/>
      <c r="C17" s="35">
        <f>'Balance General- Agosto 2025'!C17</f>
        <v>776691.82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4536966.3400000008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F25"/>
      <c r="H25" s="37"/>
      <c r="L25" s="25"/>
    </row>
    <row r="26" spans="1:14" ht="15.75" x14ac:dyDescent="0.25">
      <c r="A26" s="3" t="s">
        <v>79</v>
      </c>
      <c r="B26" s="26"/>
      <c r="C26" s="34">
        <v>67193.850000000006</v>
      </c>
      <c r="D26" s="34"/>
      <c r="F26"/>
      <c r="H26" s="37"/>
      <c r="L26" s="25"/>
      <c r="N26" s="12"/>
    </row>
    <row r="27" spans="1:14" ht="15.75" x14ac:dyDescent="0.25">
      <c r="A27" s="3" t="s">
        <v>78</v>
      </c>
      <c r="B27" s="26"/>
      <c r="C27" s="34">
        <v>32214</v>
      </c>
      <c r="D27" s="34"/>
      <c r="F27"/>
      <c r="H27" s="37"/>
      <c r="L27" s="25"/>
      <c r="N27" s="12"/>
    </row>
    <row r="28" spans="1:14" ht="15.75" x14ac:dyDescent="0.25">
      <c r="A28" s="3" t="s">
        <v>27</v>
      </c>
      <c r="B28" s="26"/>
      <c r="C28" s="34">
        <v>35830642.549999997</v>
      </c>
      <c r="F28"/>
      <c r="H28" s="37"/>
      <c r="L28" s="25"/>
      <c r="N28" s="25"/>
    </row>
    <row r="29" spans="1:14" ht="15.75" x14ac:dyDescent="0.25">
      <c r="A29" s="3" t="s">
        <v>35</v>
      </c>
      <c r="B29" s="26"/>
      <c r="C29" s="34">
        <v>3239050.27</v>
      </c>
      <c r="F29"/>
      <c r="L29" s="25"/>
      <c r="N29" s="37"/>
    </row>
    <row r="30" spans="1:14" ht="15.75" x14ac:dyDescent="0.25">
      <c r="A30" s="3" t="s">
        <v>36</v>
      </c>
      <c r="B30" s="26"/>
      <c r="C30" s="34">
        <v>3991078.07</v>
      </c>
      <c r="F30"/>
      <c r="L30" s="25"/>
    </row>
    <row r="31" spans="1:14" ht="15.75" x14ac:dyDescent="0.25">
      <c r="A31" s="3" t="s">
        <v>28</v>
      </c>
      <c r="B31" s="26"/>
      <c r="C31" s="34">
        <v>2909389.25</v>
      </c>
      <c r="F31"/>
      <c r="L31" s="25"/>
    </row>
    <row r="32" spans="1:14" ht="15.75" x14ac:dyDescent="0.25">
      <c r="A32" s="3" t="s">
        <v>29</v>
      </c>
      <c r="B32" s="26"/>
      <c r="C32" s="34">
        <v>2933536.77</v>
      </c>
      <c r="F32"/>
      <c r="L32" s="25"/>
    </row>
    <row r="33" spans="1:12" ht="15.75" x14ac:dyDescent="0.25">
      <c r="A33" s="3" t="s">
        <v>37</v>
      </c>
      <c r="B33" s="26"/>
      <c r="C33" s="34">
        <v>81379.240000000005</v>
      </c>
      <c r="F33"/>
      <c r="L33" s="25"/>
    </row>
    <row r="34" spans="1:12" ht="15.75" x14ac:dyDescent="0.25">
      <c r="A34" s="3" t="s">
        <v>30</v>
      </c>
      <c r="B34" s="26"/>
      <c r="C34" s="34">
        <v>224458.1</v>
      </c>
      <c r="F34"/>
      <c r="L34" s="25"/>
    </row>
    <row r="35" spans="1:12" ht="15.75" x14ac:dyDescent="0.25">
      <c r="A35" s="3" t="s">
        <v>31</v>
      </c>
      <c r="B35" s="26"/>
      <c r="C35" s="34">
        <v>161300</v>
      </c>
      <c r="F35"/>
      <c r="L35" s="25"/>
    </row>
    <row r="36" spans="1:12" ht="15.75" x14ac:dyDescent="0.25">
      <c r="A36" s="3" t="s">
        <v>32</v>
      </c>
      <c r="B36" s="26"/>
      <c r="C36" s="34">
        <v>165648.4</v>
      </c>
      <c r="F36"/>
      <c r="L36" s="25"/>
    </row>
    <row r="37" spans="1:12" ht="15.75" x14ac:dyDescent="0.25">
      <c r="A37" s="3" t="s">
        <v>33</v>
      </c>
      <c r="B37" s="26"/>
      <c r="C37" s="34">
        <v>9146874.1799999997</v>
      </c>
      <c r="F37"/>
      <c r="L37" s="25"/>
    </row>
    <row r="38" spans="1:12" ht="15.75" x14ac:dyDescent="0.25">
      <c r="A38" s="3" t="s">
        <v>34</v>
      </c>
      <c r="B38" s="26"/>
      <c r="C38" s="34">
        <v>4</v>
      </c>
      <c r="F38"/>
      <c r="L38" s="25"/>
    </row>
    <row r="39" spans="1:12" ht="15.75" x14ac:dyDescent="0.25">
      <c r="A39" s="3" t="s">
        <v>38</v>
      </c>
      <c r="B39" s="26"/>
      <c r="C39" s="34">
        <v>427006.1</v>
      </c>
      <c r="F39"/>
      <c r="L39" s="25"/>
    </row>
    <row r="40" spans="1:12" ht="15.75" x14ac:dyDescent="0.25">
      <c r="A40" s="3" t="s">
        <v>39</v>
      </c>
      <c r="B40" s="26"/>
      <c r="C40" s="34">
        <v>107939.36</v>
      </c>
      <c r="F40"/>
      <c r="L40" s="25"/>
    </row>
    <row r="41" spans="1:12" ht="15.75" x14ac:dyDescent="0.25">
      <c r="A41" s="3" t="s">
        <v>41</v>
      </c>
      <c r="B41" s="26"/>
      <c r="C41" s="34">
        <v>2155269.4300000002</v>
      </c>
      <c r="F41" s="38"/>
      <c r="G41" s="38"/>
      <c r="H41" s="38"/>
      <c r="L41" s="25"/>
    </row>
    <row r="42" spans="1:12" ht="15.75" x14ac:dyDescent="0.25">
      <c r="A42" s="43" t="s">
        <v>16</v>
      </c>
      <c r="B42" s="42"/>
      <c r="C42" s="39">
        <v>-69632262.269999996</v>
      </c>
      <c r="H42" s="37"/>
    </row>
    <row r="43" spans="1:12" ht="18.75" x14ac:dyDescent="0.3">
      <c r="A43" s="5" t="s">
        <v>4</v>
      </c>
      <c r="B43" s="26"/>
      <c r="C43" s="18">
        <f>SUM(C23:C42)</f>
        <v>18724631.159999996</v>
      </c>
      <c r="E43" s="37">
        <f>C43-19353770.79</f>
        <v>-629139.63000000268</v>
      </c>
      <c r="H43" s="12"/>
    </row>
    <row r="44" spans="1:12" ht="18.75" x14ac:dyDescent="0.3">
      <c r="A44" s="6"/>
      <c r="B44" s="26"/>
      <c r="C44" s="16"/>
    </row>
    <row r="45" spans="1:12" ht="15.75" x14ac:dyDescent="0.25">
      <c r="A45" s="4" t="s">
        <v>21</v>
      </c>
      <c r="B45" s="26"/>
      <c r="C45" s="35">
        <v>35004</v>
      </c>
    </row>
    <row r="46" spans="1:12" ht="15.75" x14ac:dyDescent="0.25">
      <c r="A46" s="7"/>
      <c r="B46" s="26"/>
      <c r="C46" s="17"/>
    </row>
    <row r="47" spans="1:12" ht="15.75" x14ac:dyDescent="0.25">
      <c r="A47" s="44" t="s">
        <v>5</v>
      </c>
      <c r="B47" s="42"/>
      <c r="C47" s="19">
        <f>+C43+C45</f>
        <v>18759635.159999996</v>
      </c>
    </row>
    <row r="48" spans="1:12" ht="15.75" x14ac:dyDescent="0.25">
      <c r="A48" s="8"/>
      <c r="B48" s="26"/>
      <c r="C48" s="20"/>
      <c r="E48" s="37">
        <f>C50+C45+C43</f>
        <v>19353770.789999995</v>
      </c>
    </row>
    <row r="49" spans="1:12" ht="15.75" x14ac:dyDescent="0.25">
      <c r="A49" s="8" t="s">
        <v>6</v>
      </c>
      <c r="B49" s="31"/>
      <c r="C49" s="17"/>
      <c r="E49" s="37">
        <f>E48-19353770.79</f>
        <v>0</v>
      </c>
    </row>
    <row r="50" spans="1:12" ht="15.75" x14ac:dyDescent="0.25">
      <c r="A50" s="3" t="s">
        <v>40</v>
      </c>
      <c r="B50" s="26"/>
      <c r="C50" s="36">
        <v>594135.63</v>
      </c>
    </row>
    <row r="51" spans="1:12" ht="15.75" x14ac:dyDescent="0.25">
      <c r="A51" s="45" t="s">
        <v>42</v>
      </c>
      <c r="B51" s="42"/>
      <c r="C51" s="21">
        <v>-594128.63</v>
      </c>
    </row>
    <row r="52" spans="1:12" ht="15.75" x14ac:dyDescent="0.25">
      <c r="A52" s="8" t="s">
        <v>7</v>
      </c>
      <c r="B52" s="26"/>
      <c r="C52" s="22">
        <f>+C50+C51</f>
        <v>7</v>
      </c>
    </row>
    <row r="53" spans="1:12" ht="15.75" x14ac:dyDescent="0.25">
      <c r="A53" s="8"/>
      <c r="B53" s="26"/>
      <c r="C53" s="20"/>
    </row>
    <row r="54" spans="1:12" ht="18.75" x14ac:dyDescent="0.3">
      <c r="A54" s="1" t="s">
        <v>53</v>
      </c>
      <c r="B54" s="26"/>
      <c r="C54" s="16"/>
      <c r="L54" s="25"/>
    </row>
    <row r="55" spans="1:12" ht="18.75" x14ac:dyDescent="0.3">
      <c r="A55" s="55" t="s">
        <v>54</v>
      </c>
      <c r="B55" s="42"/>
      <c r="C55" s="40">
        <v>60000</v>
      </c>
      <c r="L55" s="25"/>
    </row>
    <row r="56" spans="1:12" ht="18.75" x14ac:dyDescent="0.3">
      <c r="A56" s="1" t="s">
        <v>55</v>
      </c>
      <c r="B56" s="26"/>
      <c r="C56" s="15">
        <f>SUM(C55)</f>
        <v>60000</v>
      </c>
      <c r="L56" s="25"/>
    </row>
    <row r="57" spans="1:12" ht="15.75" x14ac:dyDescent="0.25">
      <c r="A57" s="8"/>
      <c r="B57" s="26"/>
      <c r="C57" s="20"/>
    </row>
    <row r="58" spans="1:12" ht="15.75" x14ac:dyDescent="0.25">
      <c r="A58" s="8"/>
      <c r="B58" s="26"/>
      <c r="C58" s="20"/>
    </row>
    <row r="59" spans="1:12" ht="18.75" x14ac:dyDescent="0.3">
      <c r="A59" s="1" t="s">
        <v>8</v>
      </c>
      <c r="B59" s="26"/>
      <c r="C59" s="15">
        <f>+C43+C47+C52+C56</f>
        <v>37544273.319999993</v>
      </c>
    </row>
    <row r="60" spans="1:12" ht="18.75" x14ac:dyDescent="0.3">
      <c r="A60" s="9"/>
      <c r="B60" s="26"/>
      <c r="C60" s="16"/>
    </row>
    <row r="61" spans="1:12" ht="19.5" thickBot="1" x14ac:dyDescent="0.35">
      <c r="A61" s="46" t="s">
        <v>46</v>
      </c>
      <c r="B61" s="47"/>
      <c r="C61" s="48">
        <f>+C18+C47+C52+C56</f>
        <v>23356608.499999996</v>
      </c>
    </row>
    <row r="62" spans="1:12" ht="19.5" thickTop="1" x14ac:dyDescent="0.3">
      <c r="A62" s="10"/>
      <c r="B62" s="26"/>
      <c r="C62" s="15"/>
      <c r="I62" s="12"/>
      <c r="J62" s="12"/>
    </row>
    <row r="63" spans="1:12" ht="18.75" x14ac:dyDescent="0.3">
      <c r="A63" s="10" t="s">
        <v>9</v>
      </c>
      <c r="B63" s="26"/>
      <c r="C63" s="16"/>
      <c r="H63" s="32"/>
      <c r="I63" s="12"/>
      <c r="J63" s="12"/>
    </row>
    <row r="64" spans="1:12" ht="18.75" x14ac:dyDescent="0.3">
      <c r="A64" s="10" t="s">
        <v>10</v>
      </c>
      <c r="B64" s="26"/>
      <c r="C64" s="16"/>
      <c r="H64" s="32"/>
      <c r="I64" s="12"/>
      <c r="J64" s="12"/>
    </row>
    <row r="65" spans="1:10" ht="15.75" x14ac:dyDescent="0.25">
      <c r="A65" s="51" t="s">
        <v>11</v>
      </c>
      <c r="B65" s="54"/>
      <c r="C65" s="35">
        <v>1229346.93</v>
      </c>
      <c r="H65" s="32"/>
      <c r="I65" s="12"/>
      <c r="J65" s="12"/>
    </row>
    <row r="66" spans="1:10" ht="18.75" x14ac:dyDescent="0.3">
      <c r="A66" s="10" t="s">
        <v>12</v>
      </c>
      <c r="B66" s="26"/>
      <c r="C66" s="53">
        <f>C65</f>
        <v>1229346.93</v>
      </c>
      <c r="H66" s="32"/>
      <c r="I66" s="12"/>
      <c r="J66" s="12"/>
    </row>
    <row r="67" spans="1:10" ht="15.75" x14ac:dyDescent="0.25">
      <c r="A67" s="11"/>
      <c r="B67" s="26"/>
      <c r="C67" s="17"/>
      <c r="I67" s="12"/>
      <c r="J67" s="12"/>
    </row>
    <row r="68" spans="1:10" ht="18.75" x14ac:dyDescent="0.3">
      <c r="A68" s="10" t="s">
        <v>17</v>
      </c>
      <c r="B68" s="31"/>
      <c r="C68" s="16"/>
      <c r="F68" s="38"/>
      <c r="H68" s="58"/>
      <c r="I68" s="12"/>
      <c r="J68" s="12"/>
    </row>
    <row r="69" spans="1:10" ht="15.75" x14ac:dyDescent="0.25">
      <c r="A69" s="14" t="s">
        <v>19</v>
      </c>
      <c r="B69" s="30"/>
      <c r="C69" s="23">
        <v>0</v>
      </c>
      <c r="I69" s="12"/>
      <c r="J69" s="12"/>
    </row>
    <row r="70" spans="1:10" ht="15.75" x14ac:dyDescent="0.25">
      <c r="A70" s="51" t="s">
        <v>20</v>
      </c>
      <c r="B70" s="52"/>
      <c r="C70" s="21">
        <v>0</v>
      </c>
    </row>
    <row r="71" spans="1:10" ht="18.75" x14ac:dyDescent="0.3">
      <c r="A71" s="10" t="s">
        <v>18</v>
      </c>
      <c r="B71" s="28"/>
      <c r="C71" s="24">
        <f>+C70+C69</f>
        <v>0</v>
      </c>
    </row>
    <row r="72" spans="1:10" x14ac:dyDescent="0.25">
      <c r="A72" s="11"/>
      <c r="B72" s="29"/>
      <c r="C72" s="17"/>
    </row>
    <row r="73" spans="1:10" ht="18.75" x14ac:dyDescent="0.3">
      <c r="A73" s="43" t="s">
        <v>13</v>
      </c>
      <c r="B73" s="50"/>
      <c r="C73" s="59">
        <f>+C61-C66</f>
        <v>22127261.569999997</v>
      </c>
      <c r="G73" s="12"/>
    </row>
    <row r="74" spans="1:10" x14ac:dyDescent="0.25">
      <c r="A74" s="7"/>
      <c r="B74" s="27"/>
      <c r="C74" s="17"/>
    </row>
    <row r="75" spans="1:10" ht="19.5" thickBot="1" x14ac:dyDescent="0.35">
      <c r="A75" s="46" t="s">
        <v>14</v>
      </c>
      <c r="B75" s="49"/>
      <c r="C75" s="48">
        <f>+C66+C71+C73</f>
        <v>23356608.499999996</v>
      </c>
    </row>
    <row r="76" spans="1:10" ht="19.5" thickTop="1" x14ac:dyDescent="0.3">
      <c r="A76" s="10"/>
      <c r="B76" s="10"/>
    </row>
    <row r="80" spans="1:10" x14ac:dyDescent="0.25">
      <c r="A80" s="66"/>
      <c r="B80" s="66"/>
      <c r="C80" s="66"/>
    </row>
    <row r="81" spans="1:3" x14ac:dyDescent="0.25">
      <c r="A81" s="69" t="s">
        <v>75</v>
      </c>
      <c r="B81" s="69"/>
      <c r="C81" s="69"/>
    </row>
    <row r="82" spans="1:3" x14ac:dyDescent="0.25">
      <c r="A82" s="66" t="s">
        <v>22</v>
      </c>
      <c r="B82" s="66"/>
      <c r="C82" s="66"/>
    </row>
    <row r="83" spans="1:3" x14ac:dyDescent="0.25">
      <c r="A83" s="69"/>
      <c r="B83" s="69"/>
      <c r="C83" s="69"/>
    </row>
    <row r="84" spans="1:3" x14ac:dyDescent="0.25">
      <c r="A84" s="66"/>
      <c r="B84" s="66"/>
      <c r="C84" s="66"/>
    </row>
    <row r="85" spans="1:3" x14ac:dyDescent="0.25">
      <c r="A85" s="69" t="s">
        <v>47</v>
      </c>
      <c r="B85" s="69"/>
      <c r="C85" s="69"/>
    </row>
    <row r="86" spans="1:3" x14ac:dyDescent="0.25">
      <c r="A86" s="66" t="s">
        <v>48</v>
      </c>
      <c r="B86" s="66"/>
      <c r="C86" s="66"/>
    </row>
    <row r="89" spans="1:3" ht="17.45" customHeight="1" x14ac:dyDescent="0.25">
      <c r="A89" s="69" t="s">
        <v>49</v>
      </c>
      <c r="B89" s="69"/>
      <c r="C89" s="69"/>
    </row>
    <row r="90" spans="1:3" ht="44.45" customHeight="1" x14ac:dyDescent="0.25">
      <c r="A90" s="70" t="s">
        <v>50</v>
      </c>
      <c r="B90" s="66"/>
      <c r="C90" s="66"/>
    </row>
  </sheetData>
  <mergeCells count="14">
    <mergeCell ref="A89:C89"/>
    <mergeCell ref="A90:C90"/>
    <mergeCell ref="A81:C81"/>
    <mergeCell ref="A82:C82"/>
    <mergeCell ref="A83:C83"/>
    <mergeCell ref="A84:C84"/>
    <mergeCell ref="A85:C85"/>
    <mergeCell ref="A86:C86"/>
    <mergeCell ref="A80:C80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B13" sqref="B13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3" x14ac:dyDescent="0.25">
      <c r="A17" s="37"/>
      <c r="B17" s="37"/>
      <c r="C17" s="37"/>
    </row>
    <row r="18" spans="1:3" x14ac:dyDescent="0.25">
      <c r="A18" s="37"/>
      <c r="B18" s="37"/>
      <c r="C18" s="37"/>
    </row>
    <row r="19" spans="1:3" x14ac:dyDescent="0.25">
      <c r="A19" s="37"/>
      <c r="B19" s="37"/>
      <c r="C19" s="37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>
        <f t="shared" ref="C27:C31" si="0">+A27-B27</f>
        <v>0</v>
      </c>
    </row>
    <row r="28" spans="1:3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3" x14ac:dyDescent="0.25">
      <c r="A29" s="37"/>
      <c r="B29" s="37"/>
      <c r="C29" s="37">
        <f t="shared" si="0"/>
        <v>0</v>
      </c>
    </row>
    <row r="30" spans="1:3" x14ac:dyDescent="0.25">
      <c r="A30" s="37"/>
      <c r="B30" s="37"/>
      <c r="C30" s="37">
        <f t="shared" si="0"/>
        <v>0</v>
      </c>
    </row>
    <row r="31" spans="1:3" x14ac:dyDescent="0.25">
      <c r="A31" s="37">
        <v>35004</v>
      </c>
      <c r="B31" s="37"/>
      <c r="C31" s="37">
        <f t="shared" si="0"/>
        <v>35004</v>
      </c>
    </row>
    <row r="32" spans="1:3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3" zoomScale="85" zoomScaleNormal="85" workbookViewId="0">
      <selection activeCell="F14" sqref="F14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6"/>
      <c r="B1" s="66"/>
      <c r="C1" s="66"/>
    </row>
    <row r="2" spans="1:11" ht="18.75" customHeight="1" x14ac:dyDescent="0.25">
      <c r="A2" s="66"/>
      <c r="B2" s="66"/>
      <c r="C2" s="66"/>
    </row>
    <row r="3" spans="1:11" ht="18.75" customHeight="1" x14ac:dyDescent="0.25">
      <c r="A3" s="66"/>
      <c r="B3" s="66"/>
      <c r="C3" s="66"/>
    </row>
    <row r="4" spans="1:11" ht="18.75" customHeight="1" x14ac:dyDescent="0.25">
      <c r="A4" s="66"/>
      <c r="B4" s="66"/>
      <c r="C4" s="66"/>
    </row>
    <row r="5" spans="1:11" ht="18.75" customHeight="1" x14ac:dyDescent="0.25">
      <c r="A5" s="66"/>
      <c r="B5" s="66"/>
      <c r="C5" s="66"/>
    </row>
    <row r="6" spans="1:11" ht="18.600000000000001" hidden="1" customHeight="1" x14ac:dyDescent="0.25">
      <c r="A6" s="66"/>
      <c r="B6" s="66"/>
      <c r="C6" s="66"/>
    </row>
    <row r="7" spans="1:11" ht="10.5" customHeight="1" x14ac:dyDescent="0.25">
      <c r="A7" s="66"/>
      <c r="B7" s="66"/>
      <c r="C7" s="66"/>
    </row>
    <row r="8" spans="1:11" ht="18.75" x14ac:dyDescent="0.3">
      <c r="A8" s="67" t="s">
        <v>60</v>
      </c>
      <c r="B8" s="67"/>
      <c r="C8" s="67"/>
      <c r="J8" s="25" t="s">
        <v>57</v>
      </c>
    </row>
    <row r="9" spans="1:11" ht="15.75" x14ac:dyDescent="0.25">
      <c r="A9" s="68" t="s">
        <v>61</v>
      </c>
      <c r="B9" s="68"/>
      <c r="C9" s="68"/>
      <c r="I9" s="37">
        <v>1380</v>
      </c>
      <c r="J9" s="37"/>
      <c r="K9" s="25" t="s">
        <v>58</v>
      </c>
    </row>
    <row r="10" spans="1:11" ht="15.75" x14ac:dyDescent="0.25">
      <c r="A10" s="68" t="s">
        <v>62</v>
      </c>
      <c r="B10" s="68"/>
      <c r="C10" s="68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776691.82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4819623.01</v>
      </c>
      <c r="F18" s="37">
        <f>C17</f>
        <v>776691.82</v>
      </c>
      <c r="I18" s="37"/>
      <c r="J18" s="37"/>
      <c r="K18" s="25" t="s">
        <v>76</v>
      </c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25890635.93999999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24661289.00999999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25890635.93999999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</row>
    <row r="80" spans="1:10" x14ac:dyDescent="0.25">
      <c r="A80" s="66" t="s">
        <v>63</v>
      </c>
      <c r="B80" s="69"/>
      <c r="C80" s="69"/>
    </row>
    <row r="81" spans="1:3" x14ac:dyDescent="0.25">
      <c r="A81" s="69" t="s">
        <v>22</v>
      </c>
      <c r="B81" s="69"/>
      <c r="C81" s="69"/>
    </row>
    <row r="82" spans="1:3" x14ac:dyDescent="0.25">
      <c r="A82" s="69"/>
      <c r="B82" s="69"/>
      <c r="C82" s="69"/>
    </row>
    <row r="83" spans="1:3" x14ac:dyDescent="0.25">
      <c r="A83" s="66"/>
      <c r="B83" s="66"/>
      <c r="C83" s="66"/>
    </row>
    <row r="84" spans="1:3" x14ac:dyDescent="0.25">
      <c r="A84" s="66" t="s">
        <v>47</v>
      </c>
      <c r="B84" s="69"/>
      <c r="C84" s="69"/>
    </row>
    <row r="85" spans="1:3" x14ac:dyDescent="0.25">
      <c r="A85" s="69" t="s">
        <v>48</v>
      </c>
      <c r="B85" s="69"/>
      <c r="C85" s="69"/>
    </row>
    <row r="88" spans="1:3" ht="17.45" customHeight="1" x14ac:dyDescent="0.25">
      <c r="A88" s="66" t="s">
        <v>49</v>
      </c>
      <c r="B88" s="69"/>
      <c r="C88" s="69"/>
    </row>
    <row r="89" spans="1:3" ht="44.45" customHeight="1" x14ac:dyDescent="0.25">
      <c r="A89" s="71" t="s">
        <v>50</v>
      </c>
      <c r="B89" s="69"/>
      <c r="C89" s="69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Octubre 2025</vt:lpstr>
      <vt:lpstr>INVENTARIO</vt:lpstr>
      <vt:lpstr>Balance General- Agosto 2025</vt:lpstr>
      <vt:lpstr>Hoja2</vt:lpstr>
      <vt:lpstr>'Balance General- Agosto 2025'!Área_de_impresión</vt:lpstr>
      <vt:lpstr>'Balance General- Octubre 2025'!Área_de_impresión</vt:lpstr>
      <vt:lpstr>'Balance General- Agosto 2025'!Títulos_a_imprimir</vt:lpstr>
      <vt:lpstr>'Balance General- Octubre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2025-11-06T13:23:03Z</cp:lastPrinted>
  <dcterms:created xsi:type="dcterms:W3CDTF">2017-01-20T12:41:55Z</dcterms:created>
  <dcterms:modified xsi:type="dcterms:W3CDTF">2025-11-12T14:46:18Z</dcterms:modified>
</cp:coreProperties>
</file>