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3/PRINCIPAL/PRESUPUESTO/INFORMACIONES PARA LA PÁGINA/DICIEMBRE 2025/"/>
    </mc:Choice>
  </mc:AlternateContent>
  <xr:revisionPtr revIDLastSave="281" documentId="8_{A0410DC0-6754-44EA-8C07-18824B317F5E}" xr6:coauthVersionLast="47" xr6:coauthVersionMax="47" xr10:uidLastSave="{836E5763-B567-4372-83BE-545EA96222DA}"/>
  <bookViews>
    <workbookView xWindow="-17640" yWindow="-163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'!$A$1:$R$113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3" i="3" l="1"/>
  <c r="P77" i="3"/>
  <c r="P74" i="3"/>
  <c r="P69" i="3"/>
  <c r="P59" i="3"/>
  <c r="P51" i="3"/>
  <c r="P43" i="3"/>
  <c r="P33" i="3"/>
  <c r="P23" i="3"/>
  <c r="Q79" i="3"/>
  <c r="Q80" i="3"/>
  <c r="Q81" i="3"/>
  <c r="Q78" i="3"/>
  <c r="Q76" i="3"/>
  <c r="Q75" i="3"/>
  <c r="Q71" i="3"/>
  <c r="Q72" i="3"/>
  <c r="Q73" i="3"/>
  <c r="Q70" i="3"/>
  <c r="Q61" i="3"/>
  <c r="Q62" i="3"/>
  <c r="Q63" i="3"/>
  <c r="Q64" i="3"/>
  <c r="Q65" i="3"/>
  <c r="Q66" i="3"/>
  <c r="Q67" i="3"/>
  <c r="Q68" i="3"/>
  <c r="Q60" i="3"/>
  <c r="Q53" i="3"/>
  <c r="Q54" i="3"/>
  <c r="Q55" i="3"/>
  <c r="Q56" i="3"/>
  <c r="Q57" i="3"/>
  <c r="Q58" i="3"/>
  <c r="Q52" i="3"/>
  <c r="Q45" i="3"/>
  <c r="Q46" i="3"/>
  <c r="Q47" i="3"/>
  <c r="Q48" i="3"/>
  <c r="Q49" i="3"/>
  <c r="Q50" i="3"/>
  <c r="Q44" i="3"/>
  <c r="Q35" i="3"/>
  <c r="Q36" i="3"/>
  <c r="Q37" i="3"/>
  <c r="Q38" i="3"/>
  <c r="Q39" i="3"/>
  <c r="Q40" i="3"/>
  <c r="Q41" i="3"/>
  <c r="Q42" i="3"/>
  <c r="Q34" i="3"/>
  <c r="Q25" i="3"/>
  <c r="Q26" i="3"/>
  <c r="Q27" i="3"/>
  <c r="Q28" i="3"/>
  <c r="Q29" i="3"/>
  <c r="Q30" i="3"/>
  <c r="Q31" i="3"/>
  <c r="Q32" i="3"/>
  <c r="Q24" i="3"/>
  <c r="Q19" i="3"/>
  <c r="Q20" i="3"/>
  <c r="Q21" i="3"/>
  <c r="Q22" i="3"/>
  <c r="Q18" i="3"/>
  <c r="P17" i="3"/>
  <c r="O69" i="3"/>
  <c r="Q92" i="3"/>
  <c r="Q91" i="3" s="1"/>
  <c r="Q90" i="3"/>
  <c r="Q89" i="3"/>
  <c r="Q87" i="3"/>
  <c r="Q86" i="3"/>
  <c r="O93" i="3"/>
  <c r="O77" i="3"/>
  <c r="O74" i="3"/>
  <c r="O59" i="3"/>
  <c r="O51" i="3"/>
  <c r="O43" i="3"/>
  <c r="O33" i="3"/>
  <c r="O23" i="3"/>
  <c r="O17" i="3"/>
  <c r="D91" i="3"/>
  <c r="E91" i="3"/>
  <c r="F91" i="3"/>
  <c r="G91" i="3"/>
  <c r="H91" i="3"/>
  <c r="I91" i="3"/>
  <c r="J91" i="3"/>
  <c r="K91" i="3"/>
  <c r="L91" i="3"/>
  <c r="M91" i="3"/>
  <c r="N91" i="3"/>
  <c r="D88" i="3"/>
  <c r="E88" i="3"/>
  <c r="F88" i="3"/>
  <c r="G88" i="3"/>
  <c r="H88" i="3"/>
  <c r="I88" i="3"/>
  <c r="J88" i="3"/>
  <c r="K88" i="3"/>
  <c r="L88" i="3"/>
  <c r="M88" i="3"/>
  <c r="N88" i="3"/>
  <c r="C91" i="3"/>
  <c r="C88" i="3"/>
  <c r="D85" i="3"/>
  <c r="E85" i="3"/>
  <c r="E84" i="3" s="1"/>
  <c r="E93" i="3" s="1"/>
  <c r="F85" i="3"/>
  <c r="F84" i="3" s="1"/>
  <c r="F93" i="3" s="1"/>
  <c r="G85" i="3"/>
  <c r="H85" i="3"/>
  <c r="I85" i="3"/>
  <c r="J85" i="3"/>
  <c r="K85" i="3"/>
  <c r="L85" i="3"/>
  <c r="M85" i="3"/>
  <c r="M84" i="3" s="1"/>
  <c r="M93" i="3" s="1"/>
  <c r="N85" i="3"/>
  <c r="N84" i="3" s="1"/>
  <c r="N93" i="3" s="1"/>
  <c r="C85" i="3"/>
  <c r="D69" i="3"/>
  <c r="E69" i="3"/>
  <c r="F69" i="3"/>
  <c r="G69" i="3"/>
  <c r="H69" i="3"/>
  <c r="I69" i="3"/>
  <c r="J69" i="3"/>
  <c r="K69" i="3"/>
  <c r="L69" i="3"/>
  <c r="M69" i="3"/>
  <c r="N69" i="3"/>
  <c r="D74" i="3"/>
  <c r="E74" i="3"/>
  <c r="F74" i="3"/>
  <c r="G74" i="3"/>
  <c r="H74" i="3"/>
  <c r="I74" i="3"/>
  <c r="J74" i="3"/>
  <c r="K74" i="3"/>
  <c r="L74" i="3"/>
  <c r="M74" i="3"/>
  <c r="N74" i="3"/>
  <c r="D77" i="3"/>
  <c r="E77" i="3"/>
  <c r="F77" i="3"/>
  <c r="G77" i="3"/>
  <c r="H77" i="3"/>
  <c r="I77" i="3"/>
  <c r="J77" i="3"/>
  <c r="K77" i="3"/>
  <c r="L77" i="3"/>
  <c r="M77" i="3"/>
  <c r="N77" i="3"/>
  <c r="C77" i="3"/>
  <c r="D59" i="3"/>
  <c r="E59" i="3"/>
  <c r="F59" i="3"/>
  <c r="G59" i="3"/>
  <c r="H59" i="3"/>
  <c r="I59" i="3"/>
  <c r="J59" i="3"/>
  <c r="K59" i="3"/>
  <c r="L59" i="3"/>
  <c r="M59" i="3"/>
  <c r="N59" i="3"/>
  <c r="D33" i="3"/>
  <c r="E33" i="3"/>
  <c r="F33" i="3"/>
  <c r="G33" i="3"/>
  <c r="H33" i="3"/>
  <c r="I33" i="3"/>
  <c r="J33" i="3"/>
  <c r="K33" i="3"/>
  <c r="L33" i="3"/>
  <c r="M33" i="3"/>
  <c r="N33" i="3"/>
  <c r="D43" i="3"/>
  <c r="E43" i="3"/>
  <c r="F43" i="3"/>
  <c r="G43" i="3"/>
  <c r="H43" i="3"/>
  <c r="I43" i="3"/>
  <c r="J43" i="3"/>
  <c r="K43" i="3"/>
  <c r="L43" i="3"/>
  <c r="M43" i="3"/>
  <c r="N43" i="3"/>
  <c r="D51" i="3"/>
  <c r="E51" i="3"/>
  <c r="F51" i="3"/>
  <c r="G51" i="3"/>
  <c r="H51" i="3"/>
  <c r="I51" i="3"/>
  <c r="J51" i="3"/>
  <c r="K51" i="3"/>
  <c r="L51" i="3"/>
  <c r="M51" i="3"/>
  <c r="N51" i="3"/>
  <c r="C51" i="3"/>
  <c r="C33" i="3"/>
  <c r="D23" i="3"/>
  <c r="E23" i="3"/>
  <c r="F23" i="3"/>
  <c r="G23" i="3"/>
  <c r="H23" i="3"/>
  <c r="I23" i="3"/>
  <c r="J23" i="3"/>
  <c r="K23" i="3"/>
  <c r="L23" i="3"/>
  <c r="M23" i="3"/>
  <c r="N23" i="3"/>
  <c r="C23" i="3"/>
  <c r="D17" i="3"/>
  <c r="E17" i="3"/>
  <c r="F17" i="3"/>
  <c r="G17" i="3"/>
  <c r="H17" i="3"/>
  <c r="I17" i="3"/>
  <c r="J17" i="3"/>
  <c r="K17" i="3"/>
  <c r="L17" i="3"/>
  <c r="M17" i="3"/>
  <c r="N17" i="3"/>
  <c r="C17" i="3"/>
  <c r="Q69" i="3" l="1"/>
  <c r="P16" i="3"/>
  <c r="P82" i="3" s="1"/>
  <c r="P95" i="3" s="1"/>
  <c r="G16" i="3"/>
  <c r="G82" i="3" s="1"/>
  <c r="G95" i="3" s="1"/>
  <c r="I84" i="3"/>
  <c r="I93" i="3" s="1"/>
  <c r="D16" i="3"/>
  <c r="D82" i="3" s="1"/>
  <c r="H84" i="3"/>
  <c r="H93" i="3" s="1"/>
  <c r="C84" i="3"/>
  <c r="C93" i="3" s="1"/>
  <c r="G84" i="3"/>
  <c r="G93" i="3" s="1"/>
  <c r="L84" i="3"/>
  <c r="L93" i="3" s="1"/>
  <c r="D84" i="3"/>
  <c r="D93" i="3" s="1"/>
  <c r="K84" i="3"/>
  <c r="K93" i="3" s="1"/>
  <c r="J84" i="3"/>
  <c r="J93" i="3" s="1"/>
  <c r="O16" i="3"/>
  <c r="O82" i="3" s="1"/>
  <c r="O95" i="3" s="1"/>
  <c r="L16" i="3"/>
  <c r="L82" i="3" s="1"/>
  <c r="Q23" i="3"/>
  <c r="Q43" i="3"/>
  <c r="Q33" i="3"/>
  <c r="Q51" i="3"/>
  <c r="Q59" i="3"/>
  <c r="Q17" i="3"/>
  <c r="E16" i="3"/>
  <c r="E82" i="3" s="1"/>
  <c r="E95" i="3" s="1"/>
  <c r="M16" i="3"/>
  <c r="M82" i="3" s="1"/>
  <c r="M95" i="3" s="1"/>
  <c r="N16" i="3"/>
  <c r="N82" i="3" s="1"/>
  <c r="N95" i="3" s="1"/>
  <c r="F16" i="3"/>
  <c r="F82" i="3" s="1"/>
  <c r="F95" i="3" s="1"/>
  <c r="H16" i="3"/>
  <c r="H82" i="3" s="1"/>
  <c r="I16" i="3"/>
  <c r="I82" i="3" s="1"/>
  <c r="I95" i="3" s="1"/>
  <c r="K16" i="3"/>
  <c r="K82" i="3" s="1"/>
  <c r="J16" i="3"/>
  <c r="J82" i="3" s="1"/>
  <c r="J95" i="3" s="1"/>
  <c r="H95" i="3" l="1"/>
  <c r="L95" i="3"/>
  <c r="D95" i="3"/>
  <c r="K95" i="3"/>
  <c r="Q74" i="3"/>
  <c r="Q77" i="3" l="1"/>
  <c r="C74" i="3"/>
  <c r="C69" i="3"/>
  <c r="C43" i="3"/>
  <c r="Q16" i="3" l="1"/>
  <c r="Q82" i="3" s="1"/>
  <c r="Q88" i="3"/>
  <c r="Q85" i="3" l="1"/>
  <c r="Q84" i="3" s="1"/>
  <c r="Q93" i="3" s="1"/>
  <c r="Q95" i="3" s="1"/>
  <c r="C59" i="3"/>
  <c r="C16" i="3" s="1"/>
  <c r="C82" i="3" l="1"/>
  <c r="C95" i="3" s="1"/>
</calcChain>
</file>

<file path=xl/sharedStrings.xml><?xml version="1.0" encoding="utf-8"?>
<sst xmlns="http://schemas.openxmlformats.org/spreadsheetml/2006/main" count="109" uniqueCount="109">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</sst>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43" fontId="1" fillId="0" borderId="13" xfId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43" fontId="1" fillId="0" borderId="14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0" fillId="0" borderId="15" xfId="0" applyBorder="1" applyAlignment="1">
      <alignment horizontal="left" vertical="center" indent="2"/>
    </xf>
    <xf numFmtId="0" fontId="0" fillId="0" borderId="15" xfId="0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4" fontId="0" fillId="0" borderId="16" xfId="0" applyNumberFormat="1" applyBorder="1"/>
    <xf numFmtId="0" fontId="1" fillId="0" borderId="15" xfId="0" applyFont="1" applyBorder="1" applyAlignment="1">
      <alignment horizontal="left" vertical="center"/>
    </xf>
    <xf numFmtId="0" fontId="0" fillId="0" borderId="15" xfId="0" applyBorder="1"/>
    <xf numFmtId="0" fontId="2" fillId="3" borderId="17" xfId="0" applyFont="1" applyFill="1" applyBorder="1" applyAlignment="1">
      <alignment horizontal="left" vertical="center"/>
    </xf>
    <xf numFmtId="164" fontId="1" fillId="3" borderId="18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43" fontId="0" fillId="0" borderId="2" xfId="1" applyFont="1" applyBorder="1"/>
    <xf numFmtId="43" fontId="1" fillId="0" borderId="2" xfId="1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 indent="2"/>
    </xf>
    <xf numFmtId="4" fontId="0" fillId="0" borderId="21" xfId="1" applyNumberFormat="1" applyFont="1" applyBorder="1"/>
    <xf numFmtId="0" fontId="1" fillId="0" borderId="7" xfId="0" applyFont="1" applyBorder="1" applyAlignment="1">
      <alignment horizontal="left" vertical="center" wrapText="1"/>
    </xf>
    <xf numFmtId="43" fontId="0" fillId="0" borderId="8" xfId="1" applyFont="1" applyBorder="1"/>
    <xf numFmtId="43" fontId="1" fillId="0" borderId="8" xfId="1" applyFont="1" applyBorder="1" applyAlignment="1">
      <alignment vertical="center" wrapText="1"/>
    </xf>
    <xf numFmtId="0" fontId="0" fillId="0" borderId="19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0" fontId="0" fillId="0" borderId="4" xfId="0" applyBorder="1"/>
    <xf numFmtId="0" fontId="0" fillId="0" borderId="8" xfId="0" applyBorder="1"/>
    <xf numFmtId="0" fontId="0" fillId="0" borderId="19" xfId="0" applyBorder="1" applyAlignment="1">
      <alignment horizontal="left" vertical="center" indent="2"/>
    </xf>
    <xf numFmtId="0" fontId="0" fillId="0" borderId="20" xfId="0" applyBorder="1" applyAlignment="1">
      <alignment horizontal="left" vertical="center" indent="2"/>
    </xf>
    <xf numFmtId="0" fontId="0" fillId="0" borderId="19" xfId="0" applyBorder="1" applyAlignment="1">
      <alignment horizontal="left" vertical="center" wrapText="1" indent="2"/>
    </xf>
    <xf numFmtId="0" fontId="1" fillId="0" borderId="8" xfId="0" applyFont="1" applyBorder="1"/>
    <xf numFmtId="164" fontId="0" fillId="0" borderId="4" xfId="1" applyNumberFormat="1" applyFont="1" applyBorder="1"/>
    <xf numFmtId="43" fontId="0" fillId="0" borderId="2" xfId="1" applyFont="1" applyBorder="1" applyAlignment="1">
      <alignment vertical="center" wrapText="1"/>
    </xf>
    <xf numFmtId="43" fontId="4" fillId="0" borderId="8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0" xfId="0" applyNumberFormat="1" applyAlignment="1">
      <alignment horizontal="center"/>
    </xf>
    <xf numFmtId="43" fontId="1" fillId="0" borderId="22" xfId="1" applyFont="1" applyBorder="1" applyAlignment="1">
      <alignment horizontal="left" vertical="center" wrapText="1"/>
    </xf>
    <xf numFmtId="4" fontId="0" fillId="0" borderId="23" xfId="1" applyNumberFormat="1" applyFont="1" applyBorder="1" applyAlignment="1">
      <alignment vertical="center" wrapText="1"/>
    </xf>
    <xf numFmtId="4" fontId="0" fillId="0" borderId="24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2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24" xfId="0" applyNumberFormat="1" applyBorder="1" applyAlignment="1">
      <alignment vertical="center"/>
    </xf>
    <xf numFmtId="4" fontId="0" fillId="0" borderId="25" xfId="0" applyNumberFormat="1" applyBorder="1" applyAlignment="1">
      <alignment vertical="center" wrapText="1"/>
    </xf>
    <xf numFmtId="43" fontId="0" fillId="0" borderId="24" xfId="1" applyFont="1" applyBorder="1" applyAlignment="1">
      <alignment vertical="center" wrapText="1"/>
    </xf>
    <xf numFmtId="43" fontId="0" fillId="0" borderId="16" xfId="1" applyFont="1" applyBorder="1"/>
    <xf numFmtId="43" fontId="0" fillId="0" borderId="4" xfId="1" applyFont="1" applyBorder="1" applyAlignment="1">
      <alignment vertical="center" wrapText="1"/>
    </xf>
    <xf numFmtId="43" fontId="0" fillId="0" borderId="23" xfId="1" applyFont="1" applyBorder="1" applyAlignment="1">
      <alignment vertical="center" wrapText="1"/>
    </xf>
    <xf numFmtId="43" fontId="0" fillId="0" borderId="25" xfId="1" applyFont="1" applyBorder="1" applyAlignment="1">
      <alignment vertical="center" wrapText="1"/>
    </xf>
    <xf numFmtId="43" fontId="0" fillId="0" borderId="5" xfId="1" applyFont="1" applyBorder="1" applyAlignment="1">
      <alignment vertical="center" wrapText="1"/>
    </xf>
    <xf numFmtId="43" fontId="1" fillId="0" borderId="1" xfId="1" applyFont="1" applyBorder="1" applyAlignment="1">
      <alignment vertical="center" wrapText="1"/>
    </xf>
    <xf numFmtId="43" fontId="0" fillId="0" borderId="24" xfId="1" applyFont="1" applyBorder="1"/>
    <xf numFmtId="43" fontId="0" fillId="0" borderId="1" xfId="0" applyNumberFormat="1" applyBorder="1"/>
    <xf numFmtId="4" fontId="0" fillId="0" borderId="25" xfId="0" applyNumberFormat="1" applyBorder="1" applyAlignment="1">
      <alignment vertical="center"/>
    </xf>
    <xf numFmtId="43" fontId="0" fillId="0" borderId="23" xfId="1" applyFont="1" applyBorder="1"/>
    <xf numFmtId="4" fontId="0" fillId="0" borderId="21" xfId="1" applyNumberFormat="1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592456</xdr:colOff>
      <xdr:row>0</xdr:row>
      <xdr:rowOff>0</xdr:rowOff>
    </xdr:from>
    <xdr:to>
      <xdr:col>8</xdr:col>
      <xdr:colOff>785503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39256" y="0"/>
          <a:ext cx="4540695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73376</xdr:colOff>
      <xdr:row>104</xdr:row>
      <xdr:rowOff>236537</xdr:rowOff>
    </xdr:from>
    <xdr:to>
      <xdr:col>8</xdr:col>
      <xdr:colOff>910989</xdr:colOff>
      <xdr:row>112</xdr:row>
      <xdr:rowOff>646112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8569676" y="29319537"/>
          <a:ext cx="4050713" cy="24161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581024</xdr:colOff>
      <xdr:row>102</xdr:row>
      <xdr:rowOff>164306</xdr:rowOff>
    </xdr:from>
    <xdr:to>
      <xdr:col>3</xdr:col>
      <xdr:colOff>522679</xdr:colOff>
      <xdr:row>111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3883024" y="287774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939776</xdr:colOff>
      <xdr:row>103</xdr:row>
      <xdr:rowOff>138946</xdr:rowOff>
    </xdr:from>
    <xdr:to>
      <xdr:col>13</xdr:col>
      <xdr:colOff>594949</xdr:colOff>
      <xdr:row>110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14668476" y="28955246"/>
          <a:ext cx="2690473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D126"/>
  <sheetViews>
    <sheetView showGridLines="0" tabSelected="1" topLeftCell="A89" zoomScale="80" zoomScaleNormal="80" zoomScaleSheetLayoutView="75" workbookViewId="0">
      <pane xSplit="1" topLeftCell="B1" activePane="topRight" state="frozen"/>
      <selection pane="topRight" activeCell="A97" sqref="A97"/>
    </sheetView>
  </sheetViews>
  <sheetFormatPr baseColWidth="10" defaultColWidth="9.140625" defaultRowHeight="15" x14ac:dyDescent="0.25"/>
  <cols>
    <col min="1" max="1" width="49.42578125" customWidth="1"/>
    <col min="2" max="2" width="24.42578125" customWidth="1"/>
    <col min="3" max="3" width="20.28515625" bestFit="1" customWidth="1"/>
    <col min="4" max="4" width="16.140625" customWidth="1"/>
    <col min="5" max="5" width="16.85546875" customWidth="1"/>
    <col min="6" max="6" width="15.7109375" customWidth="1"/>
    <col min="7" max="7" width="16.5703125" customWidth="1"/>
    <col min="8" max="8" width="15.85546875" customWidth="1"/>
    <col min="9" max="9" width="15.42578125" customWidth="1"/>
    <col min="10" max="11" width="14.85546875" customWidth="1"/>
    <col min="12" max="12" width="15.42578125" customWidth="1"/>
    <col min="13" max="16" width="15.140625" customWidth="1"/>
    <col min="17" max="17" width="17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8" spans="1:30" ht="18.75" x14ac:dyDescent="0.3">
      <c r="A8" s="98" t="s">
        <v>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1"/>
    </row>
    <row r="9" spans="1:30" ht="18.75" customHeight="1" x14ac:dyDescent="0.25">
      <c r="A9" s="98" t="s">
        <v>79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2"/>
    </row>
    <row r="10" spans="1:30" ht="18.75" x14ac:dyDescent="0.25">
      <c r="A10" s="98" t="s">
        <v>96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2"/>
    </row>
    <row r="11" spans="1:30" ht="15.75" customHeight="1" x14ac:dyDescent="0.25">
      <c r="A11" s="99" t="s">
        <v>80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2"/>
    </row>
    <row r="12" spans="1:30" ht="15.75" thickBot="1" x14ac:dyDescent="0.3">
      <c r="A12" s="100" t="s">
        <v>1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30" ht="15" customHeight="1" thickBot="1" x14ac:dyDescent="0.3">
      <c r="A13" s="10"/>
      <c r="B13" s="10"/>
      <c r="C13" s="10"/>
      <c r="D13" s="10"/>
      <c r="E13" s="95" t="s">
        <v>94</v>
      </c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7"/>
      <c r="S13" s="2"/>
    </row>
    <row r="14" spans="1:30" ht="32.25" thickBot="1" x14ac:dyDescent="0.3">
      <c r="A14" s="11" t="s">
        <v>2</v>
      </c>
      <c r="B14" s="12" t="s">
        <v>81</v>
      </c>
      <c r="C14" s="6" t="s">
        <v>91</v>
      </c>
      <c r="D14" s="6" t="s">
        <v>92</v>
      </c>
      <c r="E14" s="16" t="s">
        <v>82</v>
      </c>
      <c r="F14" s="16" t="s">
        <v>98</v>
      </c>
      <c r="G14" s="16" t="s">
        <v>99</v>
      </c>
      <c r="H14" s="16" t="s">
        <v>100</v>
      </c>
      <c r="I14" s="16" t="s">
        <v>101</v>
      </c>
      <c r="J14" s="16" t="s">
        <v>102</v>
      </c>
      <c r="K14" s="16" t="s">
        <v>103</v>
      </c>
      <c r="L14" s="16" t="s">
        <v>104</v>
      </c>
      <c r="M14" s="16" t="s">
        <v>105</v>
      </c>
      <c r="N14" s="16" t="s">
        <v>106</v>
      </c>
      <c r="O14" s="16" t="s">
        <v>107</v>
      </c>
      <c r="P14" s="16" t="s">
        <v>108</v>
      </c>
      <c r="Q14" s="16" t="s">
        <v>83</v>
      </c>
      <c r="AC14" s="5"/>
      <c r="AD14" s="5"/>
    </row>
    <row r="15" spans="1:30" ht="15.75" x14ac:dyDescent="0.25">
      <c r="A15" s="33"/>
      <c r="B15" s="34"/>
      <c r="C15" s="35"/>
      <c r="D15" s="35"/>
      <c r="E15" s="34"/>
      <c r="F15" s="34"/>
      <c r="G15" s="34"/>
      <c r="H15" s="34"/>
      <c r="I15" s="34"/>
      <c r="J15" s="34"/>
      <c r="K15" s="34"/>
      <c r="L15" s="34"/>
      <c r="M15" s="75"/>
      <c r="N15" s="75"/>
      <c r="O15" s="75"/>
      <c r="P15" s="75"/>
      <c r="Q15" s="36"/>
      <c r="S15" s="5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5.75" thickBot="1" x14ac:dyDescent="0.3">
      <c r="A16" s="48" t="s">
        <v>3</v>
      </c>
      <c r="B16" s="49"/>
      <c r="C16" s="50">
        <f>+C17+C23+C33+C43+C51+C59+C69+C74+C77</f>
        <v>446262545</v>
      </c>
      <c r="D16" s="50">
        <f>+D17+D23+D33+D43+D51+D59+D69+D74+D77</f>
        <v>414954200</v>
      </c>
      <c r="E16" s="50">
        <f t="shared" ref="E16:Q16" si="0">+E17+E23+E33+E43+E51+E59+E69+E74+E77</f>
        <v>16479663.539999999</v>
      </c>
      <c r="F16" s="50">
        <f t="shared" si="0"/>
        <v>17512675.619999997</v>
      </c>
      <c r="G16" s="50">
        <f t="shared" si="0"/>
        <v>20454163.190000001</v>
      </c>
      <c r="H16" s="50">
        <f t="shared" si="0"/>
        <v>22618377.590000004</v>
      </c>
      <c r="I16" s="50">
        <f t="shared" si="0"/>
        <v>36296138.420000002</v>
      </c>
      <c r="J16" s="50">
        <f t="shared" si="0"/>
        <v>25555300.330000002</v>
      </c>
      <c r="K16" s="50">
        <f t="shared" si="0"/>
        <v>25516341.009999998</v>
      </c>
      <c r="L16" s="50">
        <f t="shared" si="0"/>
        <v>17729615.629999999</v>
      </c>
      <c r="M16" s="50">
        <f t="shared" si="0"/>
        <v>18782477.859999999</v>
      </c>
      <c r="N16" s="50">
        <f t="shared" si="0"/>
        <v>33611914.18</v>
      </c>
      <c r="O16" s="50">
        <f t="shared" si="0"/>
        <v>31692758.579999998</v>
      </c>
      <c r="P16" s="50">
        <f t="shared" si="0"/>
        <v>55293273.979999997</v>
      </c>
      <c r="Q16" s="50">
        <f t="shared" si="0"/>
        <v>321542699.93000007</v>
      </c>
      <c r="R16" s="5"/>
      <c r="S16" s="5"/>
      <c r="U16" s="4"/>
    </row>
    <row r="17" spans="1:21" ht="27" customHeight="1" thickBot="1" x14ac:dyDescent="0.3">
      <c r="A17" s="53" t="s">
        <v>90</v>
      </c>
      <c r="B17" s="54"/>
      <c r="C17" s="55">
        <f>SUM(C18:C22)</f>
        <v>254363685</v>
      </c>
      <c r="D17" s="55">
        <f t="shared" ref="D17:Q17" si="1">SUM(D18:D22)</f>
        <v>254363685</v>
      </c>
      <c r="E17" s="55">
        <f t="shared" si="1"/>
        <v>14869210.68</v>
      </c>
      <c r="F17" s="55">
        <f t="shared" si="1"/>
        <v>14672445.309999999</v>
      </c>
      <c r="G17" s="55">
        <f t="shared" si="1"/>
        <v>14516066.98</v>
      </c>
      <c r="H17" s="55">
        <f t="shared" si="1"/>
        <v>14315595.109999999</v>
      </c>
      <c r="I17" s="55">
        <f t="shared" si="1"/>
        <v>25303322.48</v>
      </c>
      <c r="J17" s="55">
        <f t="shared" si="1"/>
        <v>15798198.99</v>
      </c>
      <c r="K17" s="55">
        <f t="shared" si="1"/>
        <v>14086312.039999999</v>
      </c>
      <c r="L17" s="55">
        <f t="shared" si="1"/>
        <v>15002967.17</v>
      </c>
      <c r="M17" s="55">
        <f t="shared" si="1"/>
        <v>14015292.609999999</v>
      </c>
      <c r="N17" s="55">
        <f t="shared" si="1"/>
        <v>26127858.809999999</v>
      </c>
      <c r="O17" s="55">
        <f t="shared" si="1"/>
        <v>26788703.73</v>
      </c>
      <c r="P17" s="55">
        <f t="shared" si="1"/>
        <v>28748115.91</v>
      </c>
      <c r="Q17" s="55">
        <f t="shared" si="1"/>
        <v>224244089.82000002</v>
      </c>
      <c r="S17" s="8"/>
      <c r="U17" s="4"/>
    </row>
    <row r="18" spans="1:21" x14ac:dyDescent="0.25">
      <c r="A18" s="51" t="s">
        <v>4</v>
      </c>
      <c r="B18" s="13"/>
      <c r="C18" s="18">
        <v>175482000</v>
      </c>
      <c r="D18" s="18">
        <v>175482000</v>
      </c>
      <c r="E18" s="21">
        <v>12764036.689999999</v>
      </c>
      <c r="F18" s="21">
        <v>12599553.449999999</v>
      </c>
      <c r="G18" s="21">
        <v>12465521</v>
      </c>
      <c r="H18" s="21">
        <v>12287800</v>
      </c>
      <c r="I18" s="21">
        <v>12362238.43</v>
      </c>
      <c r="J18" s="21">
        <v>12593546.859999999</v>
      </c>
      <c r="K18" s="21">
        <v>12085000</v>
      </c>
      <c r="L18" s="21">
        <v>12905848.869999999</v>
      </c>
      <c r="M18" s="76">
        <v>11967427.42</v>
      </c>
      <c r="N18" s="76">
        <v>12821010.609999999</v>
      </c>
      <c r="O18" s="76">
        <v>24512985.09</v>
      </c>
      <c r="P18" s="76">
        <v>12936872.24</v>
      </c>
      <c r="Q18" s="52">
        <f>SUM(E18:P18)</f>
        <v>162301840.66000003</v>
      </c>
    </row>
    <row r="19" spans="1:21" x14ac:dyDescent="0.25">
      <c r="A19" s="38" t="s">
        <v>5</v>
      </c>
      <c r="B19" s="25"/>
      <c r="C19" s="17">
        <v>34538000</v>
      </c>
      <c r="D19" s="17">
        <v>34538000</v>
      </c>
      <c r="E19" s="19">
        <v>189500</v>
      </c>
      <c r="F19" s="19">
        <v>190000</v>
      </c>
      <c r="G19" s="19">
        <v>190000</v>
      </c>
      <c r="H19" s="19">
        <v>175000</v>
      </c>
      <c r="I19" s="19">
        <v>11104352.810000001</v>
      </c>
      <c r="J19" s="19">
        <v>1357083.33</v>
      </c>
      <c r="K19" s="19">
        <v>190000</v>
      </c>
      <c r="L19" s="19">
        <v>290000</v>
      </c>
      <c r="M19" s="77">
        <v>240000</v>
      </c>
      <c r="N19" s="77">
        <v>11457480.550000001</v>
      </c>
      <c r="O19" s="79">
        <v>460944.44</v>
      </c>
      <c r="P19" s="79">
        <v>13954457.810000001</v>
      </c>
      <c r="Q19" s="52">
        <f t="shared" ref="Q19:Q22" si="2">SUM(E19:P19)</f>
        <v>39798818.940000005</v>
      </c>
    </row>
    <row r="20" spans="1:21" ht="18.75" customHeight="1" x14ac:dyDescent="0.25">
      <c r="A20" s="39" t="s">
        <v>6</v>
      </c>
      <c r="B20" s="25"/>
      <c r="C20" s="17">
        <v>0</v>
      </c>
      <c r="D20" s="17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83">
        <v>0</v>
      </c>
      <c r="N20" s="83">
        <v>0</v>
      </c>
      <c r="O20" s="86"/>
      <c r="P20" s="86"/>
      <c r="Q20" s="52">
        <f t="shared" si="2"/>
        <v>0</v>
      </c>
    </row>
    <row r="21" spans="1:21" s="9" customFormat="1" ht="18" customHeight="1" x14ac:dyDescent="0.25">
      <c r="A21" s="40" t="s">
        <v>7</v>
      </c>
      <c r="B21" s="28"/>
      <c r="C21" s="17">
        <v>15452000</v>
      </c>
      <c r="D21" s="17">
        <v>15452000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83">
        <v>0</v>
      </c>
      <c r="N21" s="83">
        <v>0</v>
      </c>
      <c r="O21" s="86"/>
      <c r="P21" s="86"/>
      <c r="Q21" s="52">
        <f t="shared" si="2"/>
        <v>0</v>
      </c>
    </row>
    <row r="22" spans="1:21" ht="15.75" thickBot="1" x14ac:dyDescent="0.3">
      <c r="A22" s="56" t="s">
        <v>8</v>
      </c>
      <c r="B22" s="57"/>
      <c r="C22" s="20">
        <v>28891685</v>
      </c>
      <c r="D22" s="20">
        <v>28891685</v>
      </c>
      <c r="E22" s="58">
        <v>1915673.99</v>
      </c>
      <c r="F22" s="58">
        <v>1882891.86</v>
      </c>
      <c r="G22" s="58">
        <v>1860545.98</v>
      </c>
      <c r="H22" s="58">
        <v>1852795.11</v>
      </c>
      <c r="I22" s="58">
        <v>1836731.24</v>
      </c>
      <c r="J22" s="58">
        <v>1847568.8</v>
      </c>
      <c r="K22" s="58">
        <v>1811312.04</v>
      </c>
      <c r="L22" s="58">
        <v>1807118.3</v>
      </c>
      <c r="M22" s="78">
        <v>1807865.19</v>
      </c>
      <c r="N22" s="78">
        <v>1849367.65</v>
      </c>
      <c r="O22" s="92">
        <v>1814774.2</v>
      </c>
      <c r="P22" s="92">
        <v>1856785.86</v>
      </c>
      <c r="Q22" s="52">
        <f t="shared" si="2"/>
        <v>22143430.219999999</v>
      </c>
    </row>
    <row r="23" spans="1:21" ht="15.75" thickBot="1" x14ac:dyDescent="0.3">
      <c r="A23" s="53" t="s">
        <v>9</v>
      </c>
      <c r="B23" s="60"/>
      <c r="C23" s="55">
        <f>SUM(C24:C32)</f>
        <v>160955010</v>
      </c>
      <c r="D23" s="55">
        <f t="shared" ref="D23:Q23" si="3">SUM(D24:D32)</f>
        <v>134636010</v>
      </c>
      <c r="E23" s="55">
        <f t="shared" si="3"/>
        <v>1600452.8599999999</v>
      </c>
      <c r="F23" s="55">
        <f t="shared" si="3"/>
        <v>2553135.3200000003</v>
      </c>
      <c r="G23" s="55">
        <f t="shared" si="3"/>
        <v>4891288.84</v>
      </c>
      <c r="H23" s="55">
        <f t="shared" si="3"/>
        <v>4056877.74</v>
      </c>
      <c r="I23" s="55">
        <f t="shared" si="3"/>
        <v>7334582.8399999999</v>
      </c>
      <c r="J23" s="55">
        <f t="shared" si="3"/>
        <v>9427619.3200000003</v>
      </c>
      <c r="K23" s="55">
        <f t="shared" si="3"/>
        <v>5290755.41</v>
      </c>
      <c r="L23" s="55">
        <f t="shared" si="3"/>
        <v>2549523.98</v>
      </c>
      <c r="M23" s="55">
        <f t="shared" si="3"/>
        <v>4605235.25</v>
      </c>
      <c r="N23" s="55">
        <f t="shared" si="3"/>
        <v>7093922.3699999992</v>
      </c>
      <c r="O23" s="55">
        <f t="shared" si="3"/>
        <v>4568467.8600000003</v>
      </c>
      <c r="P23" s="55">
        <f t="shared" si="3"/>
        <v>13022191.02</v>
      </c>
      <c r="Q23" s="55">
        <f t="shared" si="3"/>
        <v>66994052.810000002</v>
      </c>
      <c r="S23" s="8"/>
    </row>
    <row r="24" spans="1:21" x14ac:dyDescent="0.25">
      <c r="A24" s="51" t="s">
        <v>10</v>
      </c>
      <c r="B24" s="59"/>
      <c r="C24" s="18">
        <v>11594000</v>
      </c>
      <c r="D24" s="18">
        <v>11594000</v>
      </c>
      <c r="E24" s="14">
        <v>635412.98</v>
      </c>
      <c r="F24" s="14">
        <v>376423.72</v>
      </c>
      <c r="G24" s="14">
        <v>863988.15</v>
      </c>
      <c r="H24" s="14">
        <v>634258.39</v>
      </c>
      <c r="I24" s="14">
        <v>410564.43</v>
      </c>
      <c r="J24" s="14">
        <v>624834.68000000005</v>
      </c>
      <c r="K24" s="14">
        <v>904500.98</v>
      </c>
      <c r="L24" s="14">
        <v>676513.85</v>
      </c>
      <c r="M24" s="79">
        <v>409348.69</v>
      </c>
      <c r="N24" s="79">
        <v>691066.7</v>
      </c>
      <c r="O24" s="79">
        <v>875983.61</v>
      </c>
      <c r="P24" s="79">
        <v>678043.51</v>
      </c>
      <c r="Q24" s="52">
        <f>SUM(E24:P24)</f>
        <v>7780939.6900000004</v>
      </c>
      <c r="S24" s="8"/>
    </row>
    <row r="25" spans="1:21" x14ac:dyDescent="0.25">
      <c r="A25" s="39" t="s">
        <v>11</v>
      </c>
      <c r="B25" s="25"/>
      <c r="C25" s="17">
        <v>13115360</v>
      </c>
      <c r="D25" s="17">
        <v>7315360</v>
      </c>
      <c r="E25" s="19">
        <v>299731.8</v>
      </c>
      <c r="F25" s="26">
        <v>0</v>
      </c>
      <c r="G25" s="26">
        <v>423657.39</v>
      </c>
      <c r="H25" s="26">
        <v>390965.01</v>
      </c>
      <c r="I25" s="26">
        <v>1145337.52</v>
      </c>
      <c r="J25" s="26">
        <v>1279243.04</v>
      </c>
      <c r="K25" s="26">
        <v>324658.59999999998</v>
      </c>
      <c r="L25" s="26">
        <v>9551.33</v>
      </c>
      <c r="M25" s="83">
        <v>380565.14</v>
      </c>
      <c r="N25" s="86">
        <v>1767217.45</v>
      </c>
      <c r="O25" s="86">
        <v>87507.59</v>
      </c>
      <c r="P25" s="86">
        <v>351766.73</v>
      </c>
      <c r="Q25" s="52">
        <f t="shared" ref="Q25:Q32" si="4">SUM(E25:P25)</f>
        <v>6460201.5999999996</v>
      </c>
    </row>
    <row r="26" spans="1:21" x14ac:dyDescent="0.25">
      <c r="A26" s="38" t="s">
        <v>12</v>
      </c>
      <c r="B26" s="25"/>
      <c r="C26" s="17">
        <v>18307556</v>
      </c>
      <c r="D26" s="17">
        <v>18307556</v>
      </c>
      <c r="E26" s="19">
        <v>0</v>
      </c>
      <c r="F26" s="26">
        <v>586565.30000000005</v>
      </c>
      <c r="G26" s="26">
        <v>343217.33</v>
      </c>
      <c r="H26" s="26">
        <v>-35131.21</v>
      </c>
      <c r="I26" s="26">
        <v>-3457.92</v>
      </c>
      <c r="J26" s="26">
        <v>451794.51</v>
      </c>
      <c r="K26" s="26">
        <v>588875.38</v>
      </c>
      <c r="L26" s="26">
        <v>23000</v>
      </c>
      <c r="M26" s="83">
        <v>1043681.98</v>
      </c>
      <c r="N26" s="86">
        <v>284352.59999999998</v>
      </c>
      <c r="O26" s="86">
        <v>1316908.96</v>
      </c>
      <c r="P26" s="86">
        <v>904392.2</v>
      </c>
      <c r="Q26" s="52">
        <f t="shared" si="4"/>
        <v>5504199.1299999999</v>
      </c>
    </row>
    <row r="27" spans="1:21" ht="18" customHeight="1" x14ac:dyDescent="0.25">
      <c r="A27" s="38" t="s">
        <v>13</v>
      </c>
      <c r="B27" s="25"/>
      <c r="C27" s="17">
        <v>12029990</v>
      </c>
      <c r="D27" s="17">
        <v>9177990</v>
      </c>
      <c r="E27" s="19">
        <v>0</v>
      </c>
      <c r="F27" s="26">
        <v>0</v>
      </c>
      <c r="G27" s="26">
        <v>196842.42</v>
      </c>
      <c r="H27" s="26">
        <v>524851.73</v>
      </c>
      <c r="I27" s="26">
        <v>65615</v>
      </c>
      <c r="J27" s="26">
        <v>29178.17</v>
      </c>
      <c r="K27" s="26">
        <v>131094.66</v>
      </c>
      <c r="L27" s="26">
        <v>0</v>
      </c>
      <c r="M27" s="83">
        <v>371868.6</v>
      </c>
      <c r="N27" s="86">
        <v>350536.04</v>
      </c>
      <c r="O27" s="86">
        <v>0</v>
      </c>
      <c r="P27" s="86">
        <v>1147578.8799999999</v>
      </c>
      <c r="Q27" s="52">
        <f t="shared" si="4"/>
        <v>2817565.5</v>
      </c>
      <c r="S27" s="8"/>
    </row>
    <row r="28" spans="1:21" x14ac:dyDescent="0.25">
      <c r="A28" s="38" t="s">
        <v>14</v>
      </c>
      <c r="B28" s="25"/>
      <c r="C28" s="17">
        <v>30329684</v>
      </c>
      <c r="D28" s="17">
        <v>28106584</v>
      </c>
      <c r="E28" s="19"/>
      <c r="F28" s="26">
        <v>83264.78</v>
      </c>
      <c r="G28" s="26">
        <v>300066.26</v>
      </c>
      <c r="H28" s="26">
        <v>34691.120000000003</v>
      </c>
      <c r="I28" s="26">
        <v>492897.53</v>
      </c>
      <c r="J28" s="26">
        <v>133787.51999999999</v>
      </c>
      <c r="K28" s="26">
        <v>274691.12</v>
      </c>
      <c r="L28" s="26">
        <v>34691.120000000003</v>
      </c>
      <c r="M28" s="83">
        <v>35558.400000000001</v>
      </c>
      <c r="N28" s="86">
        <v>72020.399999999994</v>
      </c>
      <c r="O28" s="86">
        <v>70840.399999999994</v>
      </c>
      <c r="P28" s="86">
        <v>4281305.37</v>
      </c>
      <c r="Q28" s="52">
        <f t="shared" si="4"/>
        <v>5813814.0199999996</v>
      </c>
    </row>
    <row r="29" spans="1:21" x14ac:dyDescent="0.25">
      <c r="A29" s="38" t="s">
        <v>15</v>
      </c>
      <c r="B29" s="25"/>
      <c r="C29" s="17">
        <v>3000000</v>
      </c>
      <c r="D29" s="17">
        <v>3000000</v>
      </c>
      <c r="E29" s="19">
        <v>94398.1</v>
      </c>
      <c r="F29" s="26">
        <v>103712.6</v>
      </c>
      <c r="G29" s="26">
        <v>1353943.17</v>
      </c>
      <c r="H29" s="26">
        <v>105698.8</v>
      </c>
      <c r="I29" s="26">
        <v>96699.3</v>
      </c>
      <c r="J29" s="26">
        <v>99301</v>
      </c>
      <c r="K29" s="26">
        <v>93282</v>
      </c>
      <c r="L29" s="26">
        <v>89880.7</v>
      </c>
      <c r="M29" s="83">
        <v>105044.1</v>
      </c>
      <c r="N29" s="86">
        <v>107307.9</v>
      </c>
      <c r="O29" s="86">
        <v>89213.7</v>
      </c>
      <c r="P29" s="86">
        <v>105863.3</v>
      </c>
      <c r="Q29" s="52">
        <f t="shared" si="4"/>
        <v>2444344.67</v>
      </c>
    </row>
    <row r="30" spans="1:21" ht="45" x14ac:dyDescent="0.25">
      <c r="A30" s="38" t="s">
        <v>16</v>
      </c>
      <c r="B30" s="25"/>
      <c r="C30" s="17">
        <v>5560000</v>
      </c>
      <c r="D30" s="17">
        <v>5560000</v>
      </c>
      <c r="E30" s="26">
        <v>0</v>
      </c>
      <c r="F30" s="26">
        <v>0</v>
      </c>
      <c r="G30" s="89">
        <v>0</v>
      </c>
      <c r="H30" s="26">
        <v>402096.8</v>
      </c>
      <c r="I30" s="26">
        <v>33594.6</v>
      </c>
      <c r="J30" s="26">
        <v>341020</v>
      </c>
      <c r="K30" s="26">
        <v>121993.60000000001</v>
      </c>
      <c r="L30" s="26">
        <v>368272.8</v>
      </c>
      <c r="M30" s="83">
        <v>0</v>
      </c>
      <c r="N30" s="86">
        <v>58832.2</v>
      </c>
      <c r="O30" s="86">
        <v>4000.2</v>
      </c>
      <c r="P30" s="86">
        <v>522432.24</v>
      </c>
      <c r="Q30" s="52">
        <f t="shared" si="4"/>
        <v>1852242.4399999997</v>
      </c>
    </row>
    <row r="31" spans="1:21" ht="30" x14ac:dyDescent="0.25">
      <c r="A31" s="38" t="s">
        <v>17</v>
      </c>
      <c r="B31" s="25"/>
      <c r="C31" s="17">
        <v>35344300</v>
      </c>
      <c r="D31" s="17">
        <v>20211400</v>
      </c>
      <c r="E31" s="19">
        <v>570909.98</v>
      </c>
      <c r="F31" s="26">
        <v>652936.72</v>
      </c>
      <c r="G31" s="26">
        <v>287295</v>
      </c>
      <c r="H31" s="26">
        <v>763189</v>
      </c>
      <c r="I31" s="26">
        <v>4121013.74</v>
      </c>
      <c r="J31" s="26">
        <v>5055670</v>
      </c>
      <c r="K31" s="26">
        <v>1667151.47</v>
      </c>
      <c r="L31" s="26">
        <v>485836.58</v>
      </c>
      <c r="M31" s="83">
        <v>983676.27</v>
      </c>
      <c r="N31" s="86">
        <v>2247057.4</v>
      </c>
      <c r="O31" s="86">
        <v>1449903</v>
      </c>
      <c r="P31" s="86">
        <v>1569381.59</v>
      </c>
      <c r="Q31" s="52">
        <f t="shared" si="4"/>
        <v>19854020.75</v>
      </c>
      <c r="S31" s="8"/>
    </row>
    <row r="32" spans="1:21" ht="15.75" thickBot="1" x14ac:dyDescent="0.3">
      <c r="A32" s="61" t="s">
        <v>18</v>
      </c>
      <c r="B32" s="57"/>
      <c r="C32" s="20">
        <v>31674120</v>
      </c>
      <c r="D32" s="20">
        <v>31363120</v>
      </c>
      <c r="E32" s="66">
        <v>0</v>
      </c>
      <c r="F32" s="15">
        <v>750232.2</v>
      </c>
      <c r="G32" s="15">
        <v>1122279.1200000001</v>
      </c>
      <c r="H32" s="15">
        <v>1236258.1000000001</v>
      </c>
      <c r="I32" s="15">
        <v>972318.64</v>
      </c>
      <c r="J32" s="15">
        <v>1412790.4</v>
      </c>
      <c r="K32" s="15">
        <v>1184507.6000000001</v>
      </c>
      <c r="L32" s="15">
        <v>861777.6</v>
      </c>
      <c r="M32" s="80">
        <v>1275492.07</v>
      </c>
      <c r="N32" s="82">
        <v>1515531.68</v>
      </c>
      <c r="O32" s="82">
        <v>674110.4</v>
      </c>
      <c r="P32" s="82">
        <v>3461427.2000000002</v>
      </c>
      <c r="Q32" s="52">
        <f t="shared" si="4"/>
        <v>14466725.010000002</v>
      </c>
    </row>
    <row r="33" spans="1:20" ht="27" customHeight="1" thickBot="1" x14ac:dyDescent="0.3">
      <c r="A33" s="53" t="s">
        <v>19</v>
      </c>
      <c r="B33" s="60"/>
      <c r="C33" s="55">
        <f>SUM(C34:C42)</f>
        <v>19036550</v>
      </c>
      <c r="D33" s="55">
        <f t="shared" ref="D33:Q33" si="5">SUM(D34:D42)</f>
        <v>17243205</v>
      </c>
      <c r="E33" s="55">
        <f t="shared" si="5"/>
        <v>0</v>
      </c>
      <c r="F33" s="55">
        <f t="shared" si="5"/>
        <v>250889</v>
      </c>
      <c r="G33" s="55">
        <f t="shared" si="5"/>
        <v>201753.59000000003</v>
      </c>
      <c r="H33" s="55">
        <f t="shared" si="5"/>
        <v>31640.19</v>
      </c>
      <c r="I33" s="55">
        <f t="shared" si="5"/>
        <v>3641233.1</v>
      </c>
      <c r="J33" s="55">
        <f t="shared" si="5"/>
        <v>45192.7</v>
      </c>
      <c r="K33" s="55">
        <f t="shared" si="5"/>
        <v>6118240.5600000005</v>
      </c>
      <c r="L33" s="55">
        <f t="shared" si="5"/>
        <v>129600.48000000001</v>
      </c>
      <c r="M33" s="55">
        <f t="shared" si="5"/>
        <v>93304</v>
      </c>
      <c r="N33" s="55">
        <f t="shared" si="5"/>
        <v>12133</v>
      </c>
      <c r="O33" s="55">
        <f t="shared" si="5"/>
        <v>325586.99</v>
      </c>
      <c r="P33" s="55">
        <f t="shared" si="5"/>
        <v>3625125.3</v>
      </c>
      <c r="Q33" s="55">
        <f t="shared" si="5"/>
        <v>14474698.91</v>
      </c>
      <c r="T33" s="8"/>
    </row>
    <row r="34" spans="1:20" x14ac:dyDescent="0.25">
      <c r="A34" s="62" t="s">
        <v>20</v>
      </c>
      <c r="B34" s="59"/>
      <c r="C34" s="18">
        <v>470000</v>
      </c>
      <c r="D34" s="18">
        <v>538400</v>
      </c>
      <c r="E34" s="85">
        <v>0</v>
      </c>
      <c r="F34" s="85">
        <v>86913</v>
      </c>
      <c r="G34" s="85">
        <v>32192</v>
      </c>
      <c r="H34" s="85">
        <v>24847</v>
      </c>
      <c r="I34" s="85">
        <v>57743</v>
      </c>
      <c r="J34" s="85">
        <v>0</v>
      </c>
      <c r="K34" s="85">
        <v>227525.06</v>
      </c>
      <c r="L34" s="85">
        <v>26088</v>
      </c>
      <c r="M34" s="86">
        <v>10409</v>
      </c>
      <c r="N34" s="79">
        <v>3283</v>
      </c>
      <c r="O34" s="79">
        <v>45256</v>
      </c>
      <c r="P34" s="79">
        <v>91702.45</v>
      </c>
      <c r="Q34" s="52">
        <f>SUM(E34:P34)</f>
        <v>605958.51</v>
      </c>
    </row>
    <row r="35" spans="1:20" x14ac:dyDescent="0.25">
      <c r="A35" s="38" t="s">
        <v>21</v>
      </c>
      <c r="B35" s="25"/>
      <c r="C35" s="17">
        <v>760000</v>
      </c>
      <c r="D35" s="17">
        <v>391000</v>
      </c>
      <c r="E35" s="26">
        <v>0</v>
      </c>
      <c r="F35" s="26">
        <v>0</v>
      </c>
      <c r="G35" s="26">
        <v>0</v>
      </c>
      <c r="H35" s="26">
        <v>0</v>
      </c>
      <c r="I35" s="26">
        <v>323497</v>
      </c>
      <c r="J35" s="26">
        <v>0</v>
      </c>
      <c r="K35" s="26">
        <v>60180</v>
      </c>
      <c r="L35" s="26">
        <v>0</v>
      </c>
      <c r="M35" s="83">
        <v>0</v>
      </c>
      <c r="N35" s="86">
        <v>0</v>
      </c>
      <c r="O35" s="86">
        <v>0</v>
      </c>
      <c r="P35" s="86"/>
      <c r="Q35" s="52">
        <f t="shared" ref="Q35:Q42" si="6">SUM(E35:P35)</f>
        <v>383677</v>
      </c>
    </row>
    <row r="36" spans="1:20" x14ac:dyDescent="0.25">
      <c r="A36" s="39" t="s">
        <v>22</v>
      </c>
      <c r="B36" s="25"/>
      <c r="C36" s="17">
        <v>700000</v>
      </c>
      <c r="D36" s="17">
        <v>500000</v>
      </c>
      <c r="E36" s="26">
        <v>0</v>
      </c>
      <c r="F36" s="26">
        <v>0</v>
      </c>
      <c r="G36" s="26">
        <v>118105.02</v>
      </c>
      <c r="H36" s="26">
        <v>0</v>
      </c>
      <c r="I36" s="26">
        <v>130543.4</v>
      </c>
      <c r="J36" s="26">
        <v>0</v>
      </c>
      <c r="K36" s="26">
        <v>9251</v>
      </c>
      <c r="L36" s="26">
        <v>54993.36</v>
      </c>
      <c r="M36" s="83">
        <v>0</v>
      </c>
      <c r="N36" s="86">
        <v>0</v>
      </c>
      <c r="O36" s="86">
        <v>162368</v>
      </c>
      <c r="P36" s="86">
        <v>99904.22</v>
      </c>
      <c r="Q36" s="52">
        <f t="shared" si="6"/>
        <v>575165</v>
      </c>
    </row>
    <row r="37" spans="1:20" x14ac:dyDescent="0.25">
      <c r="A37" s="38" t="s">
        <v>23</v>
      </c>
      <c r="B37" s="25"/>
      <c r="C37" s="17">
        <v>200000</v>
      </c>
      <c r="D37" s="17">
        <v>164000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1800</v>
      </c>
      <c r="L37" s="26">
        <v>0</v>
      </c>
      <c r="M37" s="83">
        <v>0</v>
      </c>
      <c r="N37" s="86">
        <v>0</v>
      </c>
      <c r="O37" s="86">
        <v>0</v>
      </c>
      <c r="P37" s="86">
        <v>0</v>
      </c>
      <c r="Q37" s="52">
        <f t="shared" si="6"/>
        <v>1800</v>
      </c>
    </row>
    <row r="38" spans="1:20" x14ac:dyDescent="0.25">
      <c r="A38" s="39" t="s">
        <v>24</v>
      </c>
      <c r="B38" s="25"/>
      <c r="C38" s="17">
        <v>300000</v>
      </c>
      <c r="D38" s="17">
        <v>179655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7900.34</v>
      </c>
      <c r="L38" s="26">
        <v>0</v>
      </c>
      <c r="M38" s="83">
        <v>0</v>
      </c>
      <c r="N38" s="86">
        <v>0</v>
      </c>
      <c r="O38" s="86">
        <v>0</v>
      </c>
      <c r="P38" s="86">
        <v>0</v>
      </c>
      <c r="Q38" s="52">
        <f t="shared" si="6"/>
        <v>7900.34</v>
      </c>
    </row>
    <row r="39" spans="1:20" ht="30" x14ac:dyDescent="0.25">
      <c r="A39" s="38" t="s">
        <v>25</v>
      </c>
      <c r="B39" s="25"/>
      <c r="C39" s="17"/>
      <c r="D39" s="17">
        <v>180000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12987.52</v>
      </c>
      <c r="L39" s="26">
        <v>0</v>
      </c>
      <c r="M39" s="83">
        <v>0</v>
      </c>
      <c r="N39" s="86">
        <v>0</v>
      </c>
      <c r="O39" s="86">
        <v>0</v>
      </c>
      <c r="P39" s="86">
        <v>70</v>
      </c>
      <c r="Q39" s="52">
        <f t="shared" si="6"/>
        <v>13057.52</v>
      </c>
      <c r="S39" s="8"/>
    </row>
    <row r="40" spans="1:20" ht="30" x14ac:dyDescent="0.25">
      <c r="A40" s="38" t="s">
        <v>26</v>
      </c>
      <c r="B40" s="25"/>
      <c r="C40" s="17">
        <v>7100000</v>
      </c>
      <c r="D40" s="17">
        <v>7103600</v>
      </c>
      <c r="E40" s="26">
        <v>0</v>
      </c>
      <c r="F40" s="26">
        <v>4551</v>
      </c>
      <c r="G40" s="26">
        <v>0</v>
      </c>
      <c r="H40" s="26">
        <v>1104.48</v>
      </c>
      <c r="I40" s="26">
        <v>3019257.6</v>
      </c>
      <c r="J40" s="26">
        <v>0</v>
      </c>
      <c r="K40" s="26">
        <v>6391.2</v>
      </c>
      <c r="L40" s="26">
        <v>0</v>
      </c>
      <c r="M40" s="83">
        <v>0</v>
      </c>
      <c r="N40" s="86">
        <v>0</v>
      </c>
      <c r="O40" s="86">
        <v>12390</v>
      </c>
      <c r="P40" s="86">
        <v>3001450</v>
      </c>
      <c r="Q40" s="52">
        <f t="shared" si="6"/>
        <v>6045144.2800000003</v>
      </c>
      <c r="R40" s="8"/>
    </row>
    <row r="41" spans="1:20" ht="30" x14ac:dyDescent="0.25">
      <c r="A41" s="38" t="s">
        <v>27</v>
      </c>
      <c r="B41" s="25"/>
      <c r="C41" s="17">
        <v>0</v>
      </c>
      <c r="D41" s="1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83">
        <v>0</v>
      </c>
      <c r="N41" s="86">
        <v>0</v>
      </c>
      <c r="O41" s="86">
        <v>0</v>
      </c>
      <c r="P41" s="86">
        <v>0</v>
      </c>
      <c r="Q41" s="52">
        <f t="shared" si="6"/>
        <v>0</v>
      </c>
    </row>
    <row r="42" spans="1:20" ht="27" customHeight="1" thickBot="1" x14ac:dyDescent="0.3">
      <c r="A42" s="63" t="s">
        <v>28</v>
      </c>
      <c r="B42" s="57"/>
      <c r="C42" s="20">
        <v>9506550</v>
      </c>
      <c r="D42" s="20">
        <v>8186550</v>
      </c>
      <c r="E42" s="66">
        <v>0</v>
      </c>
      <c r="F42" s="66">
        <v>159425</v>
      </c>
      <c r="G42" s="66">
        <v>51456.57</v>
      </c>
      <c r="H42" s="66">
        <v>5688.71</v>
      </c>
      <c r="I42" s="66">
        <v>110192.1</v>
      </c>
      <c r="J42" s="66">
        <v>45192.7</v>
      </c>
      <c r="K42" s="66">
        <v>5792205.4400000004</v>
      </c>
      <c r="L42" s="66">
        <v>48519.12</v>
      </c>
      <c r="M42" s="88">
        <v>82895</v>
      </c>
      <c r="N42" s="82">
        <v>8850</v>
      </c>
      <c r="O42" s="82">
        <v>105572.99</v>
      </c>
      <c r="P42" s="82">
        <v>431998.63</v>
      </c>
      <c r="Q42" s="52">
        <f t="shared" si="6"/>
        <v>6841996.2600000007</v>
      </c>
    </row>
    <row r="43" spans="1:20" s="7" customFormat="1" ht="37.5" customHeight="1" thickBot="1" x14ac:dyDescent="0.3">
      <c r="A43" s="53" t="s">
        <v>29</v>
      </c>
      <c r="B43" s="64"/>
      <c r="C43" s="55">
        <f>SUM(C44:C50)</f>
        <v>5136250</v>
      </c>
      <c r="D43" s="55">
        <f t="shared" ref="D43:Q43" si="7">SUM(D44:D50)</f>
        <v>5136250</v>
      </c>
      <c r="E43" s="55">
        <f t="shared" si="7"/>
        <v>10000</v>
      </c>
      <c r="F43" s="55">
        <f t="shared" si="7"/>
        <v>0</v>
      </c>
      <c r="G43" s="55">
        <f t="shared" si="7"/>
        <v>616036.66</v>
      </c>
      <c r="H43" s="55">
        <f t="shared" si="7"/>
        <v>4187820.75</v>
      </c>
      <c r="I43" s="55">
        <f t="shared" si="7"/>
        <v>17000</v>
      </c>
      <c r="J43" s="55">
        <f t="shared" si="7"/>
        <v>20000</v>
      </c>
      <c r="K43" s="55">
        <f t="shared" si="7"/>
        <v>10000</v>
      </c>
      <c r="L43" s="55">
        <f t="shared" si="7"/>
        <v>10000</v>
      </c>
      <c r="M43" s="55">
        <f t="shared" si="7"/>
        <v>10000</v>
      </c>
      <c r="N43" s="55">
        <f t="shared" si="7"/>
        <v>378000</v>
      </c>
      <c r="O43" s="55">
        <f t="shared" si="7"/>
        <v>10000</v>
      </c>
      <c r="P43" s="55">
        <f t="shared" si="7"/>
        <v>6156316.25</v>
      </c>
      <c r="Q43" s="55">
        <f t="shared" si="7"/>
        <v>11425173.66</v>
      </c>
    </row>
    <row r="44" spans="1:20" ht="30" x14ac:dyDescent="0.25">
      <c r="A44" s="51" t="s">
        <v>30</v>
      </c>
      <c r="B44" s="59"/>
      <c r="C44" s="18">
        <v>811000</v>
      </c>
      <c r="D44" s="13">
        <v>818000</v>
      </c>
      <c r="E44" s="85">
        <v>0</v>
      </c>
      <c r="F44" s="85">
        <v>0</v>
      </c>
      <c r="G44" s="85">
        <v>606036.66</v>
      </c>
      <c r="H44" s="85">
        <v>139370</v>
      </c>
      <c r="I44" s="85">
        <v>7000</v>
      </c>
      <c r="J44" s="85">
        <v>0</v>
      </c>
      <c r="K44" s="85">
        <v>0</v>
      </c>
      <c r="L44" s="85">
        <v>0</v>
      </c>
      <c r="M44" s="86">
        <v>0</v>
      </c>
      <c r="N44" s="86">
        <v>368000</v>
      </c>
      <c r="O44" s="86">
        <v>0</v>
      </c>
      <c r="P44" s="86">
        <v>200000</v>
      </c>
      <c r="Q44" s="94">
        <f>SUM(E44:P44)</f>
        <v>1320406.6600000001</v>
      </c>
    </row>
    <row r="45" spans="1:20" ht="30" x14ac:dyDescent="0.25">
      <c r="A45" s="38" t="s">
        <v>31</v>
      </c>
      <c r="B45" s="25"/>
      <c r="C45" s="17">
        <v>0</v>
      </c>
      <c r="D45" s="24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83">
        <v>0</v>
      </c>
      <c r="N45" s="86">
        <v>0</v>
      </c>
      <c r="O45" s="86">
        <v>0</v>
      </c>
      <c r="P45" s="86">
        <v>0</v>
      </c>
      <c r="Q45" s="52">
        <f t="shared" ref="Q45:Q50" si="8">SUM(E45:P45)</f>
        <v>0</v>
      </c>
    </row>
    <row r="46" spans="1:20" ht="30" x14ac:dyDescent="0.25">
      <c r="A46" s="38" t="s">
        <v>32</v>
      </c>
      <c r="B46" s="25"/>
      <c r="C46" s="17">
        <v>0</v>
      </c>
      <c r="D46" s="24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83">
        <v>0</v>
      </c>
      <c r="N46" s="86">
        <v>0</v>
      </c>
      <c r="O46" s="86">
        <v>0</v>
      </c>
      <c r="P46" s="86">
        <v>0</v>
      </c>
      <c r="Q46" s="52">
        <f t="shared" si="8"/>
        <v>0</v>
      </c>
    </row>
    <row r="47" spans="1:20" ht="30" x14ac:dyDescent="0.25">
      <c r="A47" s="38" t="s">
        <v>33</v>
      </c>
      <c r="B47" s="25"/>
      <c r="C47" s="17">
        <v>0</v>
      </c>
      <c r="D47" s="24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83">
        <v>0</v>
      </c>
      <c r="N47" s="86">
        <v>0</v>
      </c>
      <c r="O47" s="86">
        <v>0</v>
      </c>
      <c r="P47" s="86">
        <v>0</v>
      </c>
      <c r="Q47" s="52">
        <f t="shared" si="8"/>
        <v>0</v>
      </c>
    </row>
    <row r="48" spans="1:20" ht="30" x14ac:dyDescent="0.25">
      <c r="A48" s="38" t="s">
        <v>34</v>
      </c>
      <c r="B48" s="25"/>
      <c r="C48" s="17">
        <v>0</v>
      </c>
      <c r="D48" s="24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83">
        <v>0</v>
      </c>
      <c r="N48" s="86">
        <v>0</v>
      </c>
      <c r="O48" s="86">
        <v>0</v>
      </c>
      <c r="P48" s="86">
        <v>0</v>
      </c>
      <c r="Q48" s="52">
        <f t="shared" si="8"/>
        <v>0</v>
      </c>
    </row>
    <row r="49" spans="1:20" ht="30" x14ac:dyDescent="0.25">
      <c r="A49" s="38" t="s">
        <v>35</v>
      </c>
      <c r="B49" s="25"/>
      <c r="C49" s="26">
        <v>4205250</v>
      </c>
      <c r="D49" s="24">
        <v>4198250</v>
      </c>
      <c r="E49" s="26">
        <v>0</v>
      </c>
      <c r="F49" s="26">
        <v>0</v>
      </c>
      <c r="G49" s="26">
        <v>0</v>
      </c>
      <c r="H49" s="26">
        <v>4038450.75</v>
      </c>
      <c r="I49" s="26">
        <v>0</v>
      </c>
      <c r="J49" s="26">
        <v>0</v>
      </c>
      <c r="K49" s="26">
        <v>0</v>
      </c>
      <c r="L49" s="26">
        <v>0</v>
      </c>
      <c r="M49" s="83">
        <v>0</v>
      </c>
      <c r="N49" s="86">
        <v>0</v>
      </c>
      <c r="O49" s="86">
        <v>0</v>
      </c>
      <c r="P49" s="86">
        <v>5946316.25</v>
      </c>
      <c r="Q49" s="52">
        <f t="shared" si="8"/>
        <v>9984767</v>
      </c>
    </row>
    <row r="50" spans="1:20" ht="30.75" thickBot="1" x14ac:dyDescent="0.3">
      <c r="A50" s="63" t="s">
        <v>36</v>
      </c>
      <c r="B50" s="57"/>
      <c r="C50" s="66">
        <v>120000</v>
      </c>
      <c r="D50" s="66">
        <v>120000</v>
      </c>
      <c r="E50" s="15">
        <v>10000</v>
      </c>
      <c r="F50" s="66">
        <v>0</v>
      </c>
      <c r="G50" s="66">
        <v>10000</v>
      </c>
      <c r="H50" s="66">
        <v>10000</v>
      </c>
      <c r="I50" s="66">
        <v>10000</v>
      </c>
      <c r="J50" s="66">
        <v>20000</v>
      </c>
      <c r="K50" s="66">
        <v>10000</v>
      </c>
      <c r="L50" s="66">
        <v>10000</v>
      </c>
      <c r="M50" s="88">
        <v>10000</v>
      </c>
      <c r="N50" s="87">
        <v>10000</v>
      </c>
      <c r="O50" s="87">
        <v>10000</v>
      </c>
      <c r="P50" s="87">
        <v>10000</v>
      </c>
      <c r="Q50" s="52">
        <f t="shared" si="8"/>
        <v>120000</v>
      </c>
    </row>
    <row r="51" spans="1:20" ht="15.75" thickBot="1" x14ac:dyDescent="0.3">
      <c r="A51" s="53" t="s">
        <v>37</v>
      </c>
      <c r="B51" s="60"/>
      <c r="C51" s="67">
        <f>SUM(C52:C58)</f>
        <v>0</v>
      </c>
      <c r="D51" s="67">
        <f t="shared" ref="D51:Q51" si="9">SUM(D52:D58)</f>
        <v>0</v>
      </c>
      <c r="E51" s="67">
        <f t="shared" si="9"/>
        <v>0</v>
      </c>
      <c r="F51" s="67">
        <f t="shared" si="9"/>
        <v>0</v>
      </c>
      <c r="G51" s="67">
        <f t="shared" si="9"/>
        <v>0</v>
      </c>
      <c r="H51" s="67">
        <f t="shared" si="9"/>
        <v>0</v>
      </c>
      <c r="I51" s="67">
        <f t="shared" si="9"/>
        <v>0</v>
      </c>
      <c r="J51" s="67">
        <f t="shared" si="9"/>
        <v>0</v>
      </c>
      <c r="K51" s="67">
        <f t="shared" si="9"/>
        <v>0</v>
      </c>
      <c r="L51" s="67">
        <f t="shared" si="9"/>
        <v>0</v>
      </c>
      <c r="M51" s="67">
        <f t="shared" si="9"/>
        <v>0</v>
      </c>
      <c r="N51" s="67">
        <f t="shared" si="9"/>
        <v>0</v>
      </c>
      <c r="O51" s="67">
        <f t="shared" si="9"/>
        <v>0</v>
      </c>
      <c r="P51" s="67">
        <f t="shared" si="9"/>
        <v>0</v>
      </c>
      <c r="Q51" s="67">
        <f t="shared" si="9"/>
        <v>0</v>
      </c>
    </row>
    <row r="52" spans="1:20" ht="30" x14ac:dyDescent="0.25">
      <c r="A52" s="51" t="s">
        <v>38</v>
      </c>
      <c r="B52" s="59"/>
      <c r="C52" s="85">
        <v>0</v>
      </c>
      <c r="D52" s="85">
        <v>0</v>
      </c>
      <c r="E52" s="85">
        <v>0</v>
      </c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  <c r="M52" s="86">
        <v>0</v>
      </c>
      <c r="N52" s="86">
        <v>0</v>
      </c>
      <c r="O52" s="86">
        <v>0</v>
      </c>
      <c r="P52" s="86">
        <v>0</v>
      </c>
      <c r="Q52" s="52">
        <f>SUM(E52:P52)</f>
        <v>0</v>
      </c>
    </row>
    <row r="53" spans="1:20" ht="30" x14ac:dyDescent="0.25">
      <c r="A53" s="38" t="s">
        <v>39</v>
      </c>
      <c r="B53" s="25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83">
        <v>0</v>
      </c>
      <c r="N53" s="86">
        <v>0</v>
      </c>
      <c r="O53" s="86">
        <v>0</v>
      </c>
      <c r="P53" s="86">
        <v>0</v>
      </c>
      <c r="Q53" s="52">
        <f t="shared" ref="Q53:Q58" si="10">SUM(E53:P53)</f>
        <v>0</v>
      </c>
    </row>
    <row r="54" spans="1:20" ht="30" x14ac:dyDescent="0.25">
      <c r="A54" s="38" t="s">
        <v>40</v>
      </c>
      <c r="B54" s="25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83">
        <v>0</v>
      </c>
      <c r="N54" s="86"/>
      <c r="O54" s="86">
        <v>0</v>
      </c>
      <c r="P54" s="86">
        <v>0</v>
      </c>
      <c r="Q54" s="52">
        <f t="shared" si="10"/>
        <v>0</v>
      </c>
    </row>
    <row r="55" spans="1:20" ht="30" x14ac:dyDescent="0.25">
      <c r="A55" s="38" t="s">
        <v>41</v>
      </c>
      <c r="B55" s="25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83">
        <v>0</v>
      </c>
      <c r="N55" s="86">
        <v>0</v>
      </c>
      <c r="O55" s="86">
        <v>0</v>
      </c>
      <c r="P55" s="86">
        <v>0</v>
      </c>
      <c r="Q55" s="52">
        <f t="shared" si="10"/>
        <v>0</v>
      </c>
    </row>
    <row r="56" spans="1:20" ht="30" x14ac:dyDescent="0.25">
      <c r="A56" s="38" t="s">
        <v>42</v>
      </c>
      <c r="B56" s="25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83">
        <v>0</v>
      </c>
      <c r="N56" s="86">
        <v>0</v>
      </c>
      <c r="O56" s="86">
        <v>0</v>
      </c>
      <c r="P56" s="86">
        <v>0</v>
      </c>
      <c r="Q56" s="52">
        <f t="shared" si="10"/>
        <v>0</v>
      </c>
    </row>
    <row r="57" spans="1:20" ht="30" x14ac:dyDescent="0.25">
      <c r="A57" s="38" t="s">
        <v>43</v>
      </c>
      <c r="B57" s="25"/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83">
        <v>0</v>
      </c>
      <c r="N57" s="86">
        <v>0</v>
      </c>
      <c r="O57" s="86">
        <v>0</v>
      </c>
      <c r="P57" s="86">
        <v>0</v>
      </c>
      <c r="Q57" s="52">
        <f t="shared" si="10"/>
        <v>0</v>
      </c>
    </row>
    <row r="58" spans="1:20" ht="30.75" thickBot="1" x14ac:dyDescent="0.3">
      <c r="A58" s="63" t="s">
        <v>44</v>
      </c>
      <c r="B58" s="57"/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88">
        <v>0</v>
      </c>
      <c r="N58" s="87">
        <v>0</v>
      </c>
      <c r="O58" s="87">
        <v>0</v>
      </c>
      <c r="P58" s="87">
        <v>0</v>
      </c>
      <c r="Q58" s="52">
        <f t="shared" si="10"/>
        <v>0</v>
      </c>
    </row>
    <row r="59" spans="1:20" ht="15.75" thickBot="1" x14ac:dyDescent="0.3">
      <c r="A59" s="53" t="s">
        <v>45</v>
      </c>
      <c r="B59" s="60"/>
      <c r="C59" s="55">
        <f>SUM(C60:C68)</f>
        <v>6771050</v>
      </c>
      <c r="D59" s="55">
        <f t="shared" ref="D59:Q59" si="11">SUM(D60:D68)</f>
        <v>3571050</v>
      </c>
      <c r="E59" s="55">
        <f t="shared" si="11"/>
        <v>0</v>
      </c>
      <c r="F59" s="55">
        <f t="shared" si="11"/>
        <v>35487.74</v>
      </c>
      <c r="G59" s="55">
        <f t="shared" si="11"/>
        <v>229512.12</v>
      </c>
      <c r="H59" s="55">
        <f t="shared" si="11"/>
        <v>26443.8</v>
      </c>
      <c r="I59" s="55">
        <f t="shared" si="11"/>
        <v>0</v>
      </c>
      <c r="J59" s="55">
        <f t="shared" si="11"/>
        <v>264289.32</v>
      </c>
      <c r="K59" s="55">
        <f t="shared" si="11"/>
        <v>11033</v>
      </c>
      <c r="L59" s="55">
        <f t="shared" si="11"/>
        <v>37524</v>
      </c>
      <c r="M59" s="55">
        <f t="shared" si="11"/>
        <v>58646</v>
      </c>
      <c r="N59" s="55">
        <f t="shared" si="11"/>
        <v>0</v>
      </c>
      <c r="O59" s="55">
        <f t="shared" si="11"/>
        <v>0</v>
      </c>
      <c r="P59" s="55">
        <f t="shared" si="11"/>
        <v>3741525.5</v>
      </c>
      <c r="Q59" s="55">
        <f t="shared" si="11"/>
        <v>4404461.4799999995</v>
      </c>
      <c r="T59" s="8"/>
    </row>
    <row r="60" spans="1:20" x14ac:dyDescent="0.25">
      <c r="A60" s="51" t="s">
        <v>46</v>
      </c>
      <c r="B60" s="59"/>
      <c r="C60" s="18">
        <v>5846750</v>
      </c>
      <c r="D60" s="65">
        <v>3346750</v>
      </c>
      <c r="E60" s="85">
        <v>0</v>
      </c>
      <c r="F60" s="14">
        <v>35487.74</v>
      </c>
      <c r="G60" s="85">
        <v>229512.12</v>
      </c>
      <c r="H60" s="85">
        <v>26443.8</v>
      </c>
      <c r="I60" s="85"/>
      <c r="J60" s="85">
        <v>238263.48</v>
      </c>
      <c r="K60" s="85">
        <v>11033</v>
      </c>
      <c r="L60" s="85">
        <v>0</v>
      </c>
      <c r="M60" s="86">
        <v>0</v>
      </c>
      <c r="N60" s="86">
        <v>0</v>
      </c>
      <c r="O60" s="86">
        <v>0</v>
      </c>
      <c r="P60" s="86">
        <v>3384012.71</v>
      </c>
      <c r="Q60" s="52">
        <f>SUM(E60:P60)</f>
        <v>3924752.85</v>
      </c>
    </row>
    <row r="61" spans="1:20" ht="30" x14ac:dyDescent="0.25">
      <c r="A61" s="38" t="s">
        <v>47</v>
      </c>
      <c r="B61" s="25"/>
      <c r="C61" s="17">
        <v>706800</v>
      </c>
      <c r="D61" s="17">
        <v>180300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/>
      <c r="L61" s="26">
        <v>0</v>
      </c>
      <c r="M61" s="83">
        <v>0</v>
      </c>
      <c r="N61" s="86">
        <v>0</v>
      </c>
      <c r="O61" s="86">
        <v>0</v>
      </c>
      <c r="P61" s="86">
        <v>345859.11</v>
      </c>
      <c r="Q61" s="52">
        <f t="shared" ref="Q61:Q68" si="12">SUM(E61:P61)</f>
        <v>345859.11</v>
      </c>
    </row>
    <row r="62" spans="1:20" ht="30" x14ac:dyDescent="0.25">
      <c r="A62" s="38" t="s">
        <v>48</v>
      </c>
      <c r="B62" s="25"/>
      <c r="C62" s="17">
        <v>0</v>
      </c>
      <c r="D62" s="27">
        <v>26500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26025.84</v>
      </c>
      <c r="K62" s="26"/>
      <c r="L62" s="26">
        <v>0</v>
      </c>
      <c r="M62" s="83">
        <v>58646</v>
      </c>
      <c r="N62" s="86">
        <v>0</v>
      </c>
      <c r="O62" s="86">
        <v>0</v>
      </c>
      <c r="P62" s="86">
        <v>0</v>
      </c>
      <c r="Q62" s="52">
        <f t="shared" si="12"/>
        <v>84671.84</v>
      </c>
    </row>
    <row r="63" spans="1:20" ht="30" x14ac:dyDescent="0.25">
      <c r="A63" s="38" t="s">
        <v>49</v>
      </c>
      <c r="B63" s="25"/>
      <c r="C63" s="17">
        <v>0</v>
      </c>
      <c r="D63" s="25"/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83">
        <v>0</v>
      </c>
      <c r="N63" s="86">
        <v>0</v>
      </c>
      <c r="O63" s="86">
        <v>0</v>
      </c>
      <c r="P63" s="86">
        <v>0</v>
      </c>
      <c r="Q63" s="52">
        <f t="shared" si="12"/>
        <v>0</v>
      </c>
    </row>
    <row r="64" spans="1:20" ht="30" x14ac:dyDescent="0.25">
      <c r="A64" s="38" t="s">
        <v>50</v>
      </c>
      <c r="B64" s="25"/>
      <c r="C64" s="17">
        <v>217500</v>
      </c>
      <c r="D64" s="27">
        <v>17500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37524</v>
      </c>
      <c r="M64" s="83">
        <v>0</v>
      </c>
      <c r="N64" s="86">
        <v>0</v>
      </c>
      <c r="O64" s="86">
        <v>0</v>
      </c>
      <c r="P64" s="86">
        <v>11653.68</v>
      </c>
      <c r="Q64" s="52">
        <f t="shared" si="12"/>
        <v>49177.68</v>
      </c>
    </row>
    <row r="65" spans="1:20" ht="22.5" customHeight="1" x14ac:dyDescent="0.25">
      <c r="A65" s="38" t="s">
        <v>51</v>
      </c>
      <c r="B65" s="25"/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83">
        <v>0</v>
      </c>
      <c r="N65" s="86">
        <v>0</v>
      </c>
      <c r="O65" s="86">
        <v>0</v>
      </c>
      <c r="P65" s="86">
        <v>0</v>
      </c>
      <c r="Q65" s="52">
        <f t="shared" si="12"/>
        <v>0</v>
      </c>
    </row>
    <row r="66" spans="1:20" ht="19.5" customHeight="1" x14ac:dyDescent="0.25">
      <c r="A66" s="38" t="s">
        <v>52</v>
      </c>
      <c r="B66" s="25"/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83">
        <v>0</v>
      </c>
      <c r="N66" s="86">
        <v>0</v>
      </c>
      <c r="O66" s="86">
        <v>0</v>
      </c>
      <c r="P66" s="86">
        <v>0</v>
      </c>
      <c r="Q66" s="52">
        <f t="shared" si="12"/>
        <v>0</v>
      </c>
    </row>
    <row r="67" spans="1:20" ht="20.25" customHeight="1" x14ac:dyDescent="0.25">
      <c r="A67" s="38" t="s">
        <v>53</v>
      </c>
      <c r="B67" s="25"/>
      <c r="C67" s="17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83">
        <v>0</v>
      </c>
      <c r="N67" s="86">
        <v>0</v>
      </c>
      <c r="O67" s="86">
        <v>0</v>
      </c>
      <c r="P67" s="86">
        <v>0</v>
      </c>
      <c r="Q67" s="52">
        <f t="shared" si="12"/>
        <v>0</v>
      </c>
    </row>
    <row r="68" spans="1:20" ht="44.25" customHeight="1" thickBot="1" x14ac:dyDescent="0.3">
      <c r="A68" s="63" t="s">
        <v>54</v>
      </c>
      <c r="B68" s="57"/>
      <c r="C68" s="20"/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88">
        <v>0</v>
      </c>
      <c r="N68" s="87">
        <v>0</v>
      </c>
      <c r="O68" s="87">
        <v>0</v>
      </c>
      <c r="P68" s="87">
        <v>0</v>
      </c>
      <c r="Q68" s="52">
        <f t="shared" si="12"/>
        <v>0</v>
      </c>
    </row>
    <row r="69" spans="1:20" ht="15.75" thickBot="1" x14ac:dyDescent="0.3">
      <c r="A69" s="53" t="s">
        <v>55</v>
      </c>
      <c r="B69" s="60"/>
      <c r="C69" s="22">
        <f t="shared" ref="C69:Q69" si="13">SUM(C70:C73)</f>
        <v>0</v>
      </c>
      <c r="D69" s="22">
        <f t="shared" si="13"/>
        <v>0</v>
      </c>
      <c r="E69" s="22">
        <f t="shared" si="13"/>
        <v>0</v>
      </c>
      <c r="F69" s="22">
        <f t="shared" si="13"/>
        <v>0</v>
      </c>
      <c r="G69" s="22">
        <f t="shared" si="13"/>
        <v>0</v>
      </c>
      <c r="H69" s="22">
        <f t="shared" si="13"/>
        <v>0</v>
      </c>
      <c r="I69" s="22">
        <f t="shared" si="13"/>
        <v>0</v>
      </c>
      <c r="J69" s="22">
        <f t="shared" si="13"/>
        <v>0</v>
      </c>
      <c r="K69" s="22">
        <f t="shared" si="13"/>
        <v>0</v>
      </c>
      <c r="L69" s="22">
        <f t="shared" si="13"/>
        <v>0</v>
      </c>
      <c r="M69" s="22">
        <f t="shared" si="13"/>
        <v>0</v>
      </c>
      <c r="N69" s="22">
        <f t="shared" si="13"/>
        <v>0</v>
      </c>
      <c r="O69" s="22">
        <f t="shared" si="13"/>
        <v>0</v>
      </c>
      <c r="P69" s="22">
        <f t="shared" si="13"/>
        <v>0</v>
      </c>
      <c r="Q69" s="22">
        <f t="shared" si="13"/>
        <v>0</v>
      </c>
    </row>
    <row r="70" spans="1:20" x14ac:dyDescent="0.25">
      <c r="A70" s="51" t="s">
        <v>56</v>
      </c>
      <c r="B70" s="59"/>
      <c r="C70" s="85">
        <v>0</v>
      </c>
      <c r="D70" s="85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6">
        <v>0</v>
      </c>
      <c r="N70" s="86"/>
      <c r="O70" s="86">
        <v>0</v>
      </c>
      <c r="P70" s="86">
        <v>0</v>
      </c>
      <c r="Q70" s="52">
        <f>SUM(E70:P70)</f>
        <v>0</v>
      </c>
    </row>
    <row r="71" spans="1:20" x14ac:dyDescent="0.25">
      <c r="A71" s="38" t="s">
        <v>57</v>
      </c>
      <c r="B71" s="25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83">
        <v>0</v>
      </c>
      <c r="N71" s="86"/>
      <c r="O71" s="86">
        <v>0</v>
      </c>
      <c r="P71" s="86">
        <v>0</v>
      </c>
      <c r="Q71" s="52">
        <f t="shared" ref="Q71:Q73" si="14">SUM(E71:P71)</f>
        <v>0</v>
      </c>
    </row>
    <row r="72" spans="1:20" x14ac:dyDescent="0.25">
      <c r="A72" s="39" t="s">
        <v>58</v>
      </c>
      <c r="B72" s="25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83">
        <v>0</v>
      </c>
      <c r="N72" s="86"/>
      <c r="O72" s="86">
        <v>0</v>
      </c>
      <c r="P72" s="86">
        <v>0</v>
      </c>
      <c r="Q72" s="52">
        <f t="shared" si="14"/>
        <v>0</v>
      </c>
      <c r="S72" s="8"/>
    </row>
    <row r="73" spans="1:20" ht="45.75" thickBot="1" x14ac:dyDescent="0.3">
      <c r="A73" s="63" t="s">
        <v>59</v>
      </c>
      <c r="B73" s="57"/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0</v>
      </c>
      <c r="M73" s="88">
        <v>0</v>
      </c>
      <c r="N73" s="86"/>
      <c r="O73" s="86">
        <v>0</v>
      </c>
      <c r="P73" s="86">
        <v>0</v>
      </c>
      <c r="Q73" s="52">
        <f t="shared" si="14"/>
        <v>0</v>
      </c>
      <c r="T73" t="s">
        <v>95</v>
      </c>
    </row>
    <row r="74" spans="1:20" ht="45.75" customHeight="1" thickBot="1" x14ac:dyDescent="0.3">
      <c r="A74" s="53" t="s">
        <v>60</v>
      </c>
      <c r="B74" s="60"/>
      <c r="C74" s="22">
        <f t="shared" ref="C74:Q74" si="15">SUM(C75:C76)</f>
        <v>0</v>
      </c>
      <c r="D74" s="22">
        <f t="shared" si="15"/>
        <v>0</v>
      </c>
      <c r="E74" s="22">
        <f t="shared" si="15"/>
        <v>0</v>
      </c>
      <c r="F74" s="22">
        <f t="shared" si="15"/>
        <v>0</v>
      </c>
      <c r="G74" s="22">
        <f t="shared" si="15"/>
        <v>0</v>
      </c>
      <c r="H74" s="22">
        <f t="shared" si="15"/>
        <v>0</v>
      </c>
      <c r="I74" s="22">
        <f t="shared" si="15"/>
        <v>0</v>
      </c>
      <c r="J74" s="22">
        <f t="shared" si="15"/>
        <v>0</v>
      </c>
      <c r="K74" s="22">
        <f t="shared" si="15"/>
        <v>0</v>
      </c>
      <c r="L74" s="22">
        <f t="shared" si="15"/>
        <v>0</v>
      </c>
      <c r="M74" s="22">
        <f t="shared" si="15"/>
        <v>0</v>
      </c>
      <c r="N74" s="22">
        <f t="shared" si="15"/>
        <v>0</v>
      </c>
      <c r="O74" s="22">
        <f t="shared" si="15"/>
        <v>0</v>
      </c>
      <c r="P74" s="22">
        <f t="shared" si="15"/>
        <v>0</v>
      </c>
      <c r="Q74" s="22">
        <f t="shared" si="15"/>
        <v>0</v>
      </c>
    </row>
    <row r="75" spans="1:20" ht="45.75" customHeight="1" x14ac:dyDescent="0.25">
      <c r="A75" s="51" t="s">
        <v>61</v>
      </c>
      <c r="B75" s="59"/>
      <c r="C75" s="85">
        <v>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6">
        <v>0</v>
      </c>
      <c r="N75" s="86"/>
      <c r="O75" s="86">
        <v>0</v>
      </c>
      <c r="P75" s="86">
        <v>0</v>
      </c>
      <c r="Q75" s="52">
        <f>SUM(E75:P75)</f>
        <v>0</v>
      </c>
    </row>
    <row r="76" spans="1:20" ht="30.75" thickBot="1" x14ac:dyDescent="0.3">
      <c r="A76" s="63" t="s">
        <v>62</v>
      </c>
      <c r="B76" s="57"/>
      <c r="C76" s="66">
        <v>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88">
        <v>0</v>
      </c>
      <c r="N76" s="86"/>
      <c r="O76" s="86">
        <v>0</v>
      </c>
      <c r="P76" s="86">
        <v>0</v>
      </c>
      <c r="Q76" s="52">
        <f>SUM(E76:P76)</f>
        <v>0</v>
      </c>
    </row>
    <row r="77" spans="1:20" ht="15.75" thickBot="1" x14ac:dyDescent="0.3">
      <c r="A77" s="53" t="s">
        <v>63</v>
      </c>
      <c r="B77" s="60"/>
      <c r="C77" s="22">
        <f>SUM(C78:C81)</f>
        <v>0</v>
      </c>
      <c r="D77" s="22">
        <f t="shared" ref="D77:Q77" si="16">SUM(D78:D81)</f>
        <v>4000</v>
      </c>
      <c r="E77" s="22">
        <f t="shared" si="16"/>
        <v>0</v>
      </c>
      <c r="F77" s="22">
        <f t="shared" si="16"/>
        <v>718.25</v>
      </c>
      <c r="G77" s="22">
        <f t="shared" si="16"/>
        <v>-495</v>
      </c>
      <c r="H77" s="22">
        <f t="shared" si="16"/>
        <v>0</v>
      </c>
      <c r="I77" s="22">
        <f t="shared" si="16"/>
        <v>0</v>
      </c>
      <c r="J77" s="22">
        <f t="shared" si="16"/>
        <v>0</v>
      </c>
      <c r="K77" s="22">
        <f t="shared" si="16"/>
        <v>0</v>
      </c>
      <c r="L77" s="22">
        <f t="shared" si="16"/>
        <v>0</v>
      </c>
      <c r="M77" s="22">
        <f t="shared" si="16"/>
        <v>0</v>
      </c>
      <c r="N77" s="22">
        <f t="shared" si="16"/>
        <v>0</v>
      </c>
      <c r="O77" s="22">
        <f t="shared" si="16"/>
        <v>0</v>
      </c>
      <c r="P77" s="22">
        <f t="shared" si="16"/>
        <v>0</v>
      </c>
      <c r="Q77" s="22">
        <f t="shared" si="16"/>
        <v>223.25</v>
      </c>
    </row>
    <row r="78" spans="1:20" x14ac:dyDescent="0.25">
      <c r="A78" s="62" t="s">
        <v>64</v>
      </c>
      <c r="B78" s="59"/>
      <c r="C78" s="85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85"/>
      <c r="L78" s="85">
        <v>0</v>
      </c>
      <c r="M78" s="86">
        <v>0</v>
      </c>
      <c r="N78" s="86">
        <v>0</v>
      </c>
      <c r="O78" s="86">
        <v>0</v>
      </c>
      <c r="P78" s="86">
        <v>0</v>
      </c>
      <c r="Q78" s="52">
        <f>SUM(E78:P78)</f>
        <v>0</v>
      </c>
    </row>
    <row r="79" spans="1:20" x14ac:dyDescent="0.25">
      <c r="A79" s="39" t="s">
        <v>65</v>
      </c>
      <c r="B79" s="25"/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/>
      <c r="L79" s="26">
        <v>0</v>
      </c>
      <c r="M79" s="83">
        <v>0</v>
      </c>
      <c r="N79" s="83">
        <v>0</v>
      </c>
      <c r="O79" s="83">
        <v>0</v>
      </c>
      <c r="P79" s="86">
        <v>0</v>
      </c>
      <c r="Q79" s="52">
        <f t="shared" ref="Q79:Q81" si="17">SUM(E79:P79)</f>
        <v>0</v>
      </c>
      <c r="S79" s="8"/>
      <c r="T79" s="8"/>
    </row>
    <row r="80" spans="1:20" ht="30" x14ac:dyDescent="0.25">
      <c r="A80" s="38" t="s">
        <v>66</v>
      </c>
      <c r="B80" s="25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/>
      <c r="L80" s="26">
        <v>0</v>
      </c>
      <c r="M80" s="83">
        <v>0</v>
      </c>
      <c r="N80" s="83">
        <v>0</v>
      </c>
      <c r="O80" s="83">
        <v>0</v>
      </c>
      <c r="P80" s="86">
        <v>0</v>
      </c>
      <c r="Q80" s="52">
        <f t="shared" si="17"/>
        <v>0</v>
      </c>
    </row>
    <row r="81" spans="1:19" ht="45" x14ac:dyDescent="0.25">
      <c r="A81" s="38" t="s">
        <v>97</v>
      </c>
      <c r="B81" s="25"/>
      <c r="C81" s="26">
        <v>0</v>
      </c>
      <c r="D81" s="26">
        <v>4000</v>
      </c>
      <c r="E81" s="26">
        <v>0</v>
      </c>
      <c r="F81" s="26">
        <v>718.25</v>
      </c>
      <c r="G81" s="26">
        <v>-495</v>
      </c>
      <c r="H81" s="26">
        <v>0</v>
      </c>
      <c r="I81" s="26">
        <v>0</v>
      </c>
      <c r="J81" s="26">
        <v>0</v>
      </c>
      <c r="K81" s="26"/>
      <c r="L81" s="26">
        <v>0</v>
      </c>
      <c r="M81" s="83">
        <v>0</v>
      </c>
      <c r="N81" s="83">
        <v>0</v>
      </c>
      <c r="O81" s="83">
        <v>0</v>
      </c>
      <c r="P81" s="86">
        <v>0</v>
      </c>
      <c r="Q81" s="52">
        <f t="shared" si="17"/>
        <v>223.25</v>
      </c>
    </row>
    <row r="82" spans="1:19" x14ac:dyDescent="0.25">
      <c r="A82" s="41" t="s">
        <v>67</v>
      </c>
      <c r="B82" s="30"/>
      <c r="C82" s="30">
        <f>+C16</f>
        <v>446262545</v>
      </c>
      <c r="D82" s="30">
        <f t="shared" ref="D82:Q82" si="18">+D16</f>
        <v>414954200</v>
      </c>
      <c r="E82" s="30">
        <f t="shared" si="18"/>
        <v>16479663.539999999</v>
      </c>
      <c r="F82" s="30">
        <f t="shared" si="18"/>
        <v>17512675.619999997</v>
      </c>
      <c r="G82" s="30">
        <f t="shared" si="18"/>
        <v>20454163.190000001</v>
      </c>
      <c r="H82" s="30">
        <f t="shared" si="18"/>
        <v>22618377.590000004</v>
      </c>
      <c r="I82" s="30">
        <f t="shared" si="18"/>
        <v>36296138.420000002</v>
      </c>
      <c r="J82" s="30">
        <f t="shared" si="18"/>
        <v>25555300.330000002</v>
      </c>
      <c r="K82" s="30">
        <f t="shared" si="18"/>
        <v>25516341.009999998</v>
      </c>
      <c r="L82" s="30">
        <f t="shared" si="18"/>
        <v>17729615.629999999</v>
      </c>
      <c r="M82" s="30">
        <f t="shared" si="18"/>
        <v>18782477.859999999</v>
      </c>
      <c r="N82" s="30">
        <f t="shared" si="18"/>
        <v>33611914.18</v>
      </c>
      <c r="O82" s="30">
        <f t="shared" si="18"/>
        <v>31692758.579999998</v>
      </c>
      <c r="P82" s="30">
        <f t="shared" si="18"/>
        <v>55293273.979999997</v>
      </c>
      <c r="Q82" s="30">
        <f t="shared" si="18"/>
        <v>321542699.93000007</v>
      </c>
      <c r="S82" s="8"/>
    </row>
    <row r="83" spans="1:19" x14ac:dyDescent="0.25">
      <c r="A83" s="40"/>
      <c r="B83" s="25"/>
      <c r="C83" s="31">
        <v>0</v>
      </c>
      <c r="D83" s="24">
        <v>0</v>
      </c>
      <c r="E83" s="26"/>
      <c r="F83" s="26"/>
      <c r="G83" s="26"/>
      <c r="H83" s="26"/>
      <c r="I83" s="26"/>
      <c r="J83" s="26"/>
      <c r="K83" s="26"/>
      <c r="L83" s="26"/>
      <c r="M83" s="83"/>
      <c r="N83" s="83">
        <v>0</v>
      </c>
      <c r="O83" s="83"/>
      <c r="P83" s="83"/>
      <c r="Q83" s="84"/>
    </row>
    <row r="84" spans="1:19" x14ac:dyDescent="0.25">
      <c r="A84" s="37" t="s">
        <v>68</v>
      </c>
      <c r="B84" s="31"/>
      <c r="C84" s="23">
        <f>+C85+C88+C91</f>
        <v>0</v>
      </c>
      <c r="D84" s="23">
        <f t="shared" ref="D84:Q84" si="19">+D85+D88+D91</f>
        <v>0</v>
      </c>
      <c r="E84" s="23">
        <f t="shared" si="19"/>
        <v>0</v>
      </c>
      <c r="F84" s="23">
        <f t="shared" si="19"/>
        <v>0</v>
      </c>
      <c r="G84" s="23">
        <f t="shared" si="19"/>
        <v>0</v>
      </c>
      <c r="H84" s="23">
        <f t="shared" si="19"/>
        <v>0</v>
      </c>
      <c r="I84" s="23">
        <f t="shared" si="19"/>
        <v>0</v>
      </c>
      <c r="J84" s="23">
        <f t="shared" si="19"/>
        <v>0</v>
      </c>
      <c r="K84" s="23">
        <f t="shared" si="19"/>
        <v>0</v>
      </c>
      <c r="L84" s="23">
        <f t="shared" si="19"/>
        <v>0</v>
      </c>
      <c r="M84" s="23">
        <f t="shared" si="19"/>
        <v>0</v>
      </c>
      <c r="N84" s="23">
        <f t="shared" si="19"/>
        <v>0</v>
      </c>
      <c r="O84" s="23"/>
      <c r="P84" s="23"/>
      <c r="Q84" s="23">
        <f t="shared" si="19"/>
        <v>0</v>
      </c>
    </row>
    <row r="85" spans="1:19" x14ac:dyDescent="0.25">
      <c r="A85" s="37" t="s">
        <v>69</v>
      </c>
      <c r="B85" s="25"/>
      <c r="C85" s="17">
        <f>SUM(C86:C87)</f>
        <v>0</v>
      </c>
      <c r="D85" s="17">
        <f t="shared" ref="D85:Q85" si="20">SUM(D86:D87)</f>
        <v>0</v>
      </c>
      <c r="E85" s="17">
        <f t="shared" si="20"/>
        <v>0</v>
      </c>
      <c r="F85" s="17">
        <f t="shared" si="20"/>
        <v>0</v>
      </c>
      <c r="G85" s="17">
        <f t="shared" si="20"/>
        <v>0</v>
      </c>
      <c r="H85" s="17">
        <f t="shared" si="20"/>
        <v>0</v>
      </c>
      <c r="I85" s="17">
        <f t="shared" si="20"/>
        <v>0</v>
      </c>
      <c r="J85" s="17">
        <f t="shared" si="20"/>
        <v>0</v>
      </c>
      <c r="K85" s="17">
        <f t="shared" si="20"/>
        <v>0</v>
      </c>
      <c r="L85" s="17">
        <f t="shared" si="20"/>
        <v>0</v>
      </c>
      <c r="M85" s="17">
        <f t="shared" si="20"/>
        <v>0</v>
      </c>
      <c r="N85" s="17">
        <f t="shared" si="20"/>
        <v>0</v>
      </c>
      <c r="O85" s="17"/>
      <c r="P85" s="17"/>
      <c r="Q85" s="17">
        <f t="shared" si="20"/>
        <v>0</v>
      </c>
    </row>
    <row r="86" spans="1:19" ht="30" x14ac:dyDescent="0.25">
      <c r="A86" s="38" t="s">
        <v>70</v>
      </c>
      <c r="B86" s="25"/>
      <c r="C86" s="17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90">
        <v>0</v>
      </c>
      <c r="N86" s="83">
        <v>0</v>
      </c>
      <c r="O86" s="83">
        <v>0</v>
      </c>
      <c r="P86" s="86"/>
      <c r="Q86" s="52">
        <f>SUM(E86:O86)</f>
        <v>0</v>
      </c>
    </row>
    <row r="87" spans="1:19" ht="30" x14ac:dyDescent="0.25">
      <c r="A87" s="38" t="s">
        <v>71</v>
      </c>
      <c r="B87" s="25"/>
      <c r="C87" s="23"/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90">
        <v>0</v>
      </c>
      <c r="N87" s="83">
        <v>0</v>
      </c>
      <c r="O87" s="83">
        <v>0</v>
      </c>
      <c r="P87" s="86"/>
      <c r="Q87" s="52">
        <f>SUM(E87:O87)</f>
        <v>0</v>
      </c>
      <c r="S87" s="8"/>
    </row>
    <row r="88" spans="1:19" x14ac:dyDescent="0.25">
      <c r="A88" s="37" t="s">
        <v>72</v>
      </c>
      <c r="B88" s="25"/>
      <c r="C88" s="17">
        <f>SUM(C89:C90)</f>
        <v>0</v>
      </c>
      <c r="D88" s="17">
        <f t="shared" ref="D88:Q88" si="21">SUM(D89:D90)</f>
        <v>0</v>
      </c>
      <c r="E88" s="17">
        <f t="shared" si="21"/>
        <v>0</v>
      </c>
      <c r="F88" s="17">
        <f t="shared" si="21"/>
        <v>0</v>
      </c>
      <c r="G88" s="17">
        <f t="shared" si="21"/>
        <v>0</v>
      </c>
      <c r="H88" s="17">
        <f t="shared" si="21"/>
        <v>0</v>
      </c>
      <c r="I88" s="17">
        <f t="shared" si="21"/>
        <v>0</v>
      </c>
      <c r="J88" s="17">
        <f t="shared" si="21"/>
        <v>0</v>
      </c>
      <c r="K88" s="17">
        <f t="shared" si="21"/>
        <v>0</v>
      </c>
      <c r="L88" s="17">
        <f t="shared" si="21"/>
        <v>0</v>
      </c>
      <c r="M88" s="17">
        <f t="shared" si="21"/>
        <v>0</v>
      </c>
      <c r="N88" s="17">
        <f t="shared" si="21"/>
        <v>0</v>
      </c>
      <c r="O88" s="17"/>
      <c r="P88" s="17"/>
      <c r="Q88" s="17">
        <f t="shared" si="21"/>
        <v>0</v>
      </c>
    </row>
    <row r="89" spans="1:19" x14ac:dyDescent="0.25">
      <c r="A89" s="39" t="s">
        <v>73</v>
      </c>
      <c r="B89" s="25"/>
      <c r="C89" s="17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90">
        <v>0</v>
      </c>
      <c r="N89" s="83">
        <v>0</v>
      </c>
      <c r="O89" s="83">
        <v>0</v>
      </c>
      <c r="P89" s="86"/>
      <c r="Q89" s="52">
        <f>SUM(E89:O89)</f>
        <v>0</v>
      </c>
    </row>
    <row r="90" spans="1:19" x14ac:dyDescent="0.25">
      <c r="A90" s="39" t="s">
        <v>74</v>
      </c>
      <c r="B90" s="25"/>
      <c r="C90" s="23"/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90">
        <v>0</v>
      </c>
      <c r="N90" s="83">
        <v>0</v>
      </c>
      <c r="O90" s="83">
        <v>0</v>
      </c>
      <c r="P90" s="86"/>
      <c r="Q90" s="52">
        <f>SUM(E90:O90)</f>
        <v>0</v>
      </c>
    </row>
    <row r="91" spans="1:19" x14ac:dyDescent="0.25">
      <c r="A91" s="43" t="s">
        <v>75</v>
      </c>
      <c r="B91" s="25"/>
      <c r="C91" s="91">
        <f>SUM(C92)</f>
        <v>0</v>
      </c>
      <c r="D91" s="91">
        <f t="shared" ref="D91:Q91" si="22">SUM(D92)</f>
        <v>0</v>
      </c>
      <c r="E91" s="91">
        <f t="shared" si="22"/>
        <v>0</v>
      </c>
      <c r="F91" s="91">
        <f t="shared" si="22"/>
        <v>0</v>
      </c>
      <c r="G91" s="91">
        <f t="shared" si="22"/>
        <v>0</v>
      </c>
      <c r="H91" s="91">
        <f t="shared" si="22"/>
        <v>0</v>
      </c>
      <c r="I91" s="91">
        <f t="shared" si="22"/>
        <v>0</v>
      </c>
      <c r="J91" s="91">
        <f t="shared" si="22"/>
        <v>0</v>
      </c>
      <c r="K91" s="91">
        <f t="shared" si="22"/>
        <v>0</v>
      </c>
      <c r="L91" s="91">
        <f t="shared" si="22"/>
        <v>0</v>
      </c>
      <c r="M91" s="91">
        <f t="shared" si="22"/>
        <v>0</v>
      </c>
      <c r="N91" s="91">
        <f t="shared" si="22"/>
        <v>0</v>
      </c>
      <c r="O91" s="91"/>
      <c r="P91" s="91"/>
      <c r="Q91" s="91">
        <f t="shared" si="22"/>
        <v>0</v>
      </c>
    </row>
    <row r="92" spans="1:19" ht="30" x14ac:dyDescent="0.25">
      <c r="A92" s="38" t="s">
        <v>76</v>
      </c>
      <c r="B92" s="25"/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90">
        <v>0</v>
      </c>
      <c r="N92" s="90">
        <v>0</v>
      </c>
      <c r="O92" s="90">
        <v>0</v>
      </c>
      <c r="P92" s="93"/>
      <c r="Q92" s="52">
        <f>SUM(E92:O92)</f>
        <v>0</v>
      </c>
      <c r="S92" s="8"/>
    </row>
    <row r="93" spans="1:19" x14ac:dyDescent="0.25">
      <c r="A93" s="41" t="s">
        <v>77</v>
      </c>
      <c r="B93" s="30"/>
      <c r="C93" s="32">
        <f>+C84</f>
        <v>0</v>
      </c>
      <c r="D93" s="32">
        <f t="shared" ref="D93:Q93" si="23">+D84</f>
        <v>0</v>
      </c>
      <c r="E93" s="32">
        <f t="shared" si="23"/>
        <v>0</v>
      </c>
      <c r="F93" s="32">
        <f t="shared" si="23"/>
        <v>0</v>
      </c>
      <c r="G93" s="32">
        <f t="shared" si="23"/>
        <v>0</v>
      </c>
      <c r="H93" s="32">
        <f t="shared" si="23"/>
        <v>0</v>
      </c>
      <c r="I93" s="32">
        <f t="shared" si="23"/>
        <v>0</v>
      </c>
      <c r="J93" s="32">
        <f t="shared" si="23"/>
        <v>0</v>
      </c>
      <c r="K93" s="32">
        <f t="shared" si="23"/>
        <v>0</v>
      </c>
      <c r="L93" s="32">
        <f t="shared" si="23"/>
        <v>0</v>
      </c>
      <c r="M93" s="32">
        <f t="shared" si="23"/>
        <v>0</v>
      </c>
      <c r="N93" s="32">
        <f t="shared" si="23"/>
        <v>0</v>
      </c>
      <c r="O93" s="32">
        <f t="shared" si="23"/>
        <v>0</v>
      </c>
      <c r="P93" s="32">
        <f t="shared" si="23"/>
        <v>0</v>
      </c>
      <c r="Q93" s="32">
        <f t="shared" si="23"/>
        <v>0</v>
      </c>
      <c r="S93" s="8"/>
    </row>
    <row r="94" spans="1:19" x14ac:dyDescent="0.25">
      <c r="A94" s="44"/>
      <c r="B94" s="25"/>
      <c r="C94" s="24"/>
      <c r="D94" s="24"/>
      <c r="E94" s="29"/>
      <c r="F94" s="29"/>
      <c r="G94" s="29"/>
      <c r="H94" s="29"/>
      <c r="I94" s="29"/>
      <c r="J94" s="29"/>
      <c r="K94" s="29"/>
      <c r="L94" s="29"/>
      <c r="M94" s="81"/>
      <c r="N94" s="81"/>
      <c r="O94" s="81"/>
      <c r="P94" s="81"/>
      <c r="Q94" s="42"/>
      <c r="S94" s="8"/>
    </row>
    <row r="95" spans="1:19" ht="21" customHeight="1" thickBot="1" x14ac:dyDescent="0.3">
      <c r="A95" s="45" t="s">
        <v>78</v>
      </c>
      <c r="B95" s="46"/>
      <c r="C95" s="47">
        <f>+C82+C93</f>
        <v>446262545</v>
      </c>
      <c r="D95" s="47">
        <f t="shared" ref="D95:Q95" si="24">+D82+D93</f>
        <v>414954200</v>
      </c>
      <c r="E95" s="47">
        <f t="shared" si="24"/>
        <v>16479663.539999999</v>
      </c>
      <c r="F95" s="47">
        <f t="shared" si="24"/>
        <v>17512675.619999997</v>
      </c>
      <c r="G95" s="47">
        <f t="shared" si="24"/>
        <v>20454163.190000001</v>
      </c>
      <c r="H95" s="47">
        <f t="shared" si="24"/>
        <v>22618377.590000004</v>
      </c>
      <c r="I95" s="47">
        <f t="shared" si="24"/>
        <v>36296138.420000002</v>
      </c>
      <c r="J95" s="47">
        <f t="shared" si="24"/>
        <v>25555300.330000002</v>
      </c>
      <c r="K95" s="47">
        <f t="shared" si="24"/>
        <v>25516341.009999998</v>
      </c>
      <c r="L95" s="47">
        <f t="shared" si="24"/>
        <v>17729615.629999999</v>
      </c>
      <c r="M95" s="47">
        <f t="shared" si="24"/>
        <v>18782477.859999999</v>
      </c>
      <c r="N95" s="47">
        <f t="shared" si="24"/>
        <v>33611914.18</v>
      </c>
      <c r="O95" s="47">
        <f t="shared" si="24"/>
        <v>31692758.579999998</v>
      </c>
      <c r="P95" s="47">
        <f t="shared" si="24"/>
        <v>55293273.979999997</v>
      </c>
      <c r="Q95" s="47">
        <f t="shared" si="24"/>
        <v>321542699.93000007</v>
      </c>
      <c r="S95" s="8"/>
    </row>
    <row r="96" spans="1:19" x14ac:dyDescent="0.25">
      <c r="A96" s="7" t="s">
        <v>84</v>
      </c>
      <c r="Q96" s="8"/>
    </row>
    <row r="97" spans="1:17" x14ac:dyDescent="0.25">
      <c r="A97" s="2" t="s">
        <v>85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2" t="s">
        <v>86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5">
      <c r="A99" s="2" t="s">
        <v>87</v>
      </c>
    </row>
    <row r="100" spans="1:17" x14ac:dyDescent="0.25">
      <c r="A100" s="2" t="s">
        <v>88</v>
      </c>
    </row>
    <row r="101" spans="1:17" x14ac:dyDescent="0.25">
      <c r="A101" s="2" t="s">
        <v>89</v>
      </c>
    </row>
    <row r="102" spans="1:17" x14ac:dyDescent="0.25">
      <c r="A102" s="2" t="s">
        <v>93</v>
      </c>
    </row>
    <row r="103" spans="1:17" ht="15.75" x14ac:dyDescent="0.25">
      <c r="A103" s="2"/>
      <c r="B103" s="68"/>
      <c r="C103" s="68"/>
      <c r="D103" s="68"/>
      <c r="E103" s="68"/>
      <c r="F103" s="69"/>
      <c r="G103" s="69"/>
      <c r="H103" s="70"/>
      <c r="I103" s="7"/>
      <c r="J103" s="7"/>
    </row>
    <row r="104" spans="1:17" ht="21" x14ac:dyDescent="0.35">
      <c r="A104" s="2"/>
      <c r="B104" s="102"/>
      <c r="C104" s="102"/>
      <c r="D104" s="102"/>
      <c r="E104" s="71"/>
      <c r="F104" s="71"/>
      <c r="G104" s="102"/>
      <c r="H104" s="102"/>
      <c r="I104" s="102"/>
      <c r="J104" s="71"/>
    </row>
    <row r="105" spans="1:17" ht="21" x14ac:dyDescent="0.35">
      <c r="A105" s="2"/>
      <c r="B105" s="72"/>
      <c r="C105" s="72"/>
      <c r="D105" s="72"/>
      <c r="E105" s="71"/>
      <c r="F105" s="71"/>
      <c r="G105" s="72"/>
      <c r="H105" s="72"/>
      <c r="I105" s="72"/>
      <c r="J105" s="71"/>
    </row>
    <row r="106" spans="1:17" ht="21" x14ac:dyDescent="0.35">
      <c r="A106" s="2"/>
      <c r="B106" s="103"/>
      <c r="C106" s="103"/>
      <c r="D106" s="103"/>
      <c r="E106" s="71"/>
      <c r="F106" s="71"/>
      <c r="G106" s="104"/>
      <c r="H106" s="104"/>
      <c r="I106" s="104"/>
      <c r="J106" s="71"/>
    </row>
    <row r="107" spans="1:17" ht="21" x14ac:dyDescent="0.35">
      <c r="A107" s="2"/>
      <c r="B107" s="102"/>
      <c r="C107" s="102"/>
      <c r="D107" s="102"/>
      <c r="E107" s="71"/>
      <c r="F107" s="71"/>
      <c r="G107" s="105"/>
      <c r="H107" s="105"/>
      <c r="I107" s="105"/>
      <c r="J107" s="71"/>
    </row>
    <row r="108" spans="1:17" ht="21" x14ac:dyDescent="0.35">
      <c r="A108" s="2"/>
      <c r="B108" s="71"/>
      <c r="C108" s="71"/>
      <c r="D108" s="71"/>
      <c r="E108" s="71"/>
      <c r="F108" s="71"/>
      <c r="G108" s="71"/>
      <c r="H108" s="71"/>
      <c r="I108" s="71"/>
      <c r="J108" s="71"/>
    </row>
    <row r="109" spans="1:17" ht="21" x14ac:dyDescent="0.35">
      <c r="A109" s="2"/>
      <c r="B109" s="71"/>
      <c r="C109" s="71"/>
      <c r="D109" s="71"/>
      <c r="E109" s="71"/>
      <c r="F109" s="71"/>
      <c r="G109" s="71"/>
      <c r="H109" s="71"/>
      <c r="I109" s="71"/>
      <c r="J109" s="71"/>
    </row>
    <row r="110" spans="1:17" ht="21" x14ac:dyDescent="0.35">
      <c r="A110" s="2"/>
      <c r="B110" s="71"/>
      <c r="C110" s="71"/>
      <c r="D110" s="71"/>
      <c r="E110" s="71"/>
      <c r="F110" s="71"/>
      <c r="G110" s="71"/>
      <c r="H110" s="71"/>
      <c r="I110" s="71"/>
      <c r="J110" s="71"/>
    </row>
    <row r="111" spans="1:17" ht="15.75" x14ac:dyDescent="0.25">
      <c r="A111" s="2"/>
      <c r="B111" s="106"/>
      <c r="C111" s="106"/>
      <c r="D111" s="106"/>
      <c r="E111" s="106"/>
      <c r="F111" s="106"/>
      <c r="G111" s="106"/>
      <c r="H111" s="106"/>
      <c r="I111" s="106"/>
      <c r="J111" s="106"/>
    </row>
    <row r="112" spans="1:17" ht="15.75" x14ac:dyDescent="0.25">
      <c r="A112" s="2"/>
      <c r="B112" s="101"/>
      <c r="C112" s="101"/>
      <c r="D112" s="101"/>
      <c r="E112" s="101"/>
      <c r="F112" s="101"/>
      <c r="G112" s="101"/>
      <c r="H112" s="101"/>
      <c r="I112" s="101"/>
      <c r="J112" s="101"/>
    </row>
    <row r="113" spans="1:10" ht="70.5" customHeight="1" x14ac:dyDescent="0.25">
      <c r="A113" s="2"/>
      <c r="B113" s="101"/>
      <c r="C113" s="101"/>
      <c r="D113" s="101"/>
      <c r="E113" s="101"/>
      <c r="F113" s="101"/>
      <c r="G113" s="101"/>
      <c r="H113" s="101"/>
      <c r="I113" s="101"/>
      <c r="J113" s="101"/>
    </row>
    <row r="114" spans="1:10" ht="15.75" x14ac:dyDescent="0.25">
      <c r="B114" s="102"/>
      <c r="C114" s="102"/>
      <c r="D114" s="102"/>
      <c r="E114" s="102"/>
      <c r="F114" s="102"/>
      <c r="G114" s="102"/>
      <c r="H114" s="102"/>
      <c r="I114" s="102"/>
      <c r="J114" s="102"/>
    </row>
    <row r="115" spans="1:10" ht="21" x14ac:dyDescent="0.35">
      <c r="B115" s="73"/>
      <c r="C115" s="73"/>
      <c r="D115" s="73"/>
      <c r="E115" s="73"/>
      <c r="F115" s="73"/>
      <c r="G115" s="73"/>
      <c r="H115" s="73"/>
      <c r="I115" s="73"/>
      <c r="J115" s="71"/>
    </row>
    <row r="116" spans="1:10" ht="21" x14ac:dyDescent="0.35">
      <c r="B116" s="73"/>
      <c r="C116" s="73"/>
      <c r="D116" s="73"/>
      <c r="E116" s="73"/>
      <c r="F116" s="73"/>
      <c r="G116" s="73"/>
      <c r="H116" s="73"/>
      <c r="I116" s="73"/>
      <c r="J116" s="71"/>
    </row>
    <row r="118" spans="1:10" x14ac:dyDescent="0.25">
      <c r="C118" s="10"/>
      <c r="F118" s="5"/>
      <c r="G118" s="5"/>
      <c r="H118" s="74"/>
    </row>
    <row r="119" spans="1:10" x14ac:dyDescent="0.25">
      <c r="C119" s="10"/>
      <c r="F119" s="5"/>
      <c r="G119" s="5"/>
      <c r="H119" s="74"/>
    </row>
    <row r="120" spans="1:10" x14ac:dyDescent="0.25">
      <c r="C120" s="10"/>
      <c r="F120" s="5"/>
      <c r="G120" s="5"/>
      <c r="H120" s="74"/>
    </row>
    <row r="121" spans="1:10" x14ac:dyDescent="0.25">
      <c r="C121" s="10"/>
      <c r="F121" s="5"/>
      <c r="G121" s="5"/>
      <c r="H121" s="74"/>
    </row>
    <row r="122" spans="1:10" x14ac:dyDescent="0.25">
      <c r="C122" s="10"/>
      <c r="F122" s="5"/>
      <c r="G122" s="5"/>
      <c r="H122" s="74"/>
    </row>
    <row r="123" spans="1:10" x14ac:dyDescent="0.25">
      <c r="C123" s="10"/>
      <c r="F123" s="5"/>
      <c r="G123" s="5"/>
      <c r="H123" s="74"/>
    </row>
    <row r="124" spans="1:10" x14ac:dyDescent="0.25">
      <c r="C124" s="10"/>
      <c r="F124" s="5"/>
      <c r="G124" s="5"/>
      <c r="H124" s="74"/>
    </row>
    <row r="125" spans="1:10" x14ac:dyDescent="0.25">
      <c r="C125" s="10"/>
      <c r="F125" s="5"/>
      <c r="G125" s="5"/>
      <c r="H125" s="74"/>
    </row>
    <row r="126" spans="1:10" x14ac:dyDescent="0.25">
      <c r="C126" s="10"/>
      <c r="F126" s="5"/>
      <c r="G126" s="5"/>
      <c r="H126" s="74"/>
    </row>
  </sheetData>
  <mergeCells count="16">
    <mergeCell ref="B112:J112"/>
    <mergeCell ref="B114:J114"/>
    <mergeCell ref="B104:D104"/>
    <mergeCell ref="G104:I104"/>
    <mergeCell ref="B106:D106"/>
    <mergeCell ref="G106:I106"/>
    <mergeCell ref="B107:D107"/>
    <mergeCell ref="G107:I107"/>
    <mergeCell ref="B113:J113"/>
    <mergeCell ref="B111:J111"/>
    <mergeCell ref="E13:Q13"/>
    <mergeCell ref="A9:R9"/>
    <mergeCell ref="A8:R8"/>
    <mergeCell ref="A10:R10"/>
    <mergeCell ref="A11:R11"/>
    <mergeCell ref="A12:R12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paperSize="5" scale="49" fitToHeight="0" orientation="landscape" r:id="rId1"/>
  <headerFooter>
    <oddFooter>Página &amp;P</oddFooter>
  </headerFooter>
  <rowBreaks count="2" manualBreakCount="2">
    <brk id="50" max="16" man="1"/>
    <brk id="76" max="16" man="1"/>
  </rowBreaks>
  <ignoredErrors>
    <ignoredError sqref="Q9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Wander Josue Peña Navarro</cp:lastModifiedBy>
  <cp:revision/>
  <cp:lastPrinted>2026-01-06T13:33:01Z</cp:lastPrinted>
  <dcterms:created xsi:type="dcterms:W3CDTF">2018-04-17T18:57:16Z</dcterms:created>
  <dcterms:modified xsi:type="dcterms:W3CDTF">2026-01-06T13:37:53Z</dcterms:modified>
  <cp:category/>
  <cp:contentStatus/>
</cp:coreProperties>
</file>