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Junio/"/>
    </mc:Choice>
  </mc:AlternateContent>
  <xr:revisionPtr revIDLastSave="0" documentId="13_ncr:1_{51EFAFBF-E683-402B-9852-FCDA3C070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'!$A$1:$L$117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3" l="1"/>
  <c r="K68" i="3"/>
  <c r="K67" i="3"/>
  <c r="K66" i="3"/>
  <c r="K65" i="3"/>
  <c r="K64" i="3"/>
  <c r="K63" i="3"/>
  <c r="K62" i="3"/>
  <c r="K61" i="3"/>
  <c r="K60" i="3"/>
  <c r="K50" i="3"/>
  <c r="K49" i="3"/>
  <c r="K48" i="3"/>
  <c r="K47" i="3"/>
  <c r="K46" i="3"/>
  <c r="K45" i="3"/>
  <c r="K44" i="3"/>
  <c r="K42" i="3"/>
  <c r="K41" i="3"/>
  <c r="K40" i="3"/>
  <c r="K39" i="3"/>
  <c r="K38" i="3"/>
  <c r="K37" i="3"/>
  <c r="K36" i="3"/>
  <c r="K35" i="3"/>
  <c r="K34" i="3"/>
  <c r="K32" i="3"/>
  <c r="K31" i="3"/>
  <c r="K29" i="3"/>
  <c r="K28" i="3"/>
  <c r="K27" i="3"/>
  <c r="K26" i="3"/>
  <c r="K25" i="3"/>
  <c r="K24" i="3"/>
  <c r="K22" i="3"/>
  <c r="K21" i="3"/>
  <c r="K20" i="3"/>
  <c r="K19" i="3"/>
  <c r="K18" i="3"/>
  <c r="J77" i="3" l="1"/>
  <c r="J74" i="3"/>
  <c r="J69" i="3"/>
  <c r="J59" i="3"/>
  <c r="J51" i="3"/>
  <c r="J43" i="3"/>
  <c r="J33" i="3"/>
  <c r="J82" i="3" s="1"/>
  <c r="J97" i="3" s="1"/>
  <c r="J23" i="3"/>
  <c r="J17" i="3"/>
  <c r="I77" i="3"/>
  <c r="I74" i="3"/>
  <c r="J16" i="3" l="1"/>
  <c r="D59" i="3"/>
  <c r="D77" i="3"/>
  <c r="D43" i="3"/>
  <c r="D33" i="3"/>
  <c r="K51" i="3"/>
  <c r="I51" i="3"/>
  <c r="I43" i="3"/>
  <c r="I69" i="3"/>
  <c r="I59" i="3"/>
  <c r="I33" i="3"/>
  <c r="I23" i="3"/>
  <c r="I17" i="3"/>
  <c r="H17" i="3"/>
  <c r="H43" i="3"/>
  <c r="H23" i="3"/>
  <c r="G17" i="3"/>
  <c r="H77" i="3"/>
  <c r="H69" i="3"/>
  <c r="H74" i="3"/>
  <c r="H59" i="3"/>
  <c r="H51" i="3"/>
  <c r="H33" i="3"/>
  <c r="G74" i="3"/>
  <c r="G77" i="3"/>
  <c r="G69" i="3"/>
  <c r="G59" i="3"/>
  <c r="G51" i="3"/>
  <c r="G43" i="3"/>
  <c r="G33" i="3"/>
  <c r="G23" i="3"/>
  <c r="K81" i="3"/>
  <c r="K77" i="3" s="1"/>
  <c r="F51" i="3"/>
  <c r="E51" i="3"/>
  <c r="D51" i="3"/>
  <c r="C51" i="3"/>
  <c r="F74" i="3"/>
  <c r="F69" i="3"/>
  <c r="F77" i="3"/>
  <c r="F59" i="3"/>
  <c r="F43" i="3"/>
  <c r="F33" i="3"/>
  <c r="F23" i="3"/>
  <c r="F17" i="3"/>
  <c r="K58" i="3"/>
  <c r="K57" i="3"/>
  <c r="K56" i="3"/>
  <c r="K55" i="3"/>
  <c r="K54" i="3"/>
  <c r="K53" i="3"/>
  <c r="K52" i="3"/>
  <c r="K80" i="3"/>
  <c r="K79" i="3"/>
  <c r="K78" i="3"/>
  <c r="K76" i="3"/>
  <c r="K75" i="3"/>
  <c r="K73" i="3"/>
  <c r="K72" i="3"/>
  <c r="K71" i="3"/>
  <c r="K70" i="3"/>
  <c r="D74" i="3"/>
  <c r="D69" i="3"/>
  <c r="D23" i="3"/>
  <c r="D17" i="3"/>
  <c r="D16" i="3" s="1"/>
  <c r="D82" i="3" s="1"/>
  <c r="K23" i="3" l="1"/>
  <c r="H16" i="3"/>
  <c r="I82" i="3"/>
  <c r="I97" i="3" s="1"/>
  <c r="K59" i="3"/>
  <c r="I16" i="3"/>
  <c r="F82" i="3"/>
  <c r="F97" i="3" s="1"/>
  <c r="H82" i="3"/>
  <c r="H97" i="3" s="1"/>
  <c r="G82" i="3"/>
  <c r="G97" i="3" s="1"/>
  <c r="G16" i="3"/>
  <c r="F16" i="3"/>
  <c r="K43" i="3"/>
  <c r="E59" i="3"/>
  <c r="E43" i="3"/>
  <c r="C77" i="3"/>
  <c r="C74" i="3"/>
  <c r="C69" i="3"/>
  <c r="C43" i="3"/>
  <c r="K33" i="3" l="1"/>
  <c r="K90" i="3" l="1"/>
  <c r="K89" i="3"/>
  <c r="K88" i="3"/>
  <c r="K87" i="3"/>
  <c r="K86" i="3"/>
  <c r="K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K69" i="3" s="1"/>
  <c r="E74" i="3"/>
  <c r="K74" i="3" s="1"/>
  <c r="E16" i="3" l="1"/>
  <c r="E82" i="3" l="1"/>
  <c r="E97" i="3" s="1"/>
  <c r="K17" i="3"/>
  <c r="K16" i="3" s="1"/>
  <c r="K82" i="3" l="1"/>
  <c r="K97" i="3" s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<sst xmlns="http://schemas.openxmlformats.org/spreadsheetml/2006/main" count="103" uniqueCount="103">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</sst>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1" applyNumberFormat="1" applyFont="1" applyBorder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440056</xdr:colOff>
      <xdr:row>0</xdr:row>
      <xdr:rowOff>0</xdr:rowOff>
    </xdr:from>
    <xdr:to>
      <xdr:col>7</xdr:col>
      <xdr:colOff>742950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12031" y="523875"/>
          <a:ext cx="4522469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2579568</xdr:colOff>
      <xdr:row>103</xdr:row>
      <xdr:rowOff>119025</xdr:rowOff>
    </xdr:from>
    <xdr:to>
      <xdr:col>9</xdr:col>
      <xdr:colOff>390525</xdr:colOff>
      <xdr:row>115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9568" y="29522700"/>
          <a:ext cx="8669457" cy="30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X115"/>
  <sheetViews>
    <sheetView showGridLines="0" tabSelected="1" zoomScaleNormal="100" zoomScaleSheetLayoutView="77" workbookViewId="0"/>
  </sheetViews>
  <sheetFormatPr baseColWidth="10" defaultColWidth="9.140625" defaultRowHeight="15" x14ac:dyDescent="0.25"/>
  <cols>
    <col min="1" max="1" width="40" customWidth="1"/>
    <col min="2" max="2" width="8.5703125" customWidth="1"/>
    <col min="3" max="3" width="17" customWidth="1"/>
    <col min="4" max="4" width="14.42578125" customWidth="1"/>
    <col min="5" max="5" width="14.85546875" customWidth="1"/>
    <col min="6" max="11" width="17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8" spans="1:24" ht="18.75" x14ac:dyDescent="0.3">
      <c r="A8" s="90" t="s">
        <v>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1"/>
    </row>
    <row r="9" spans="1:24" ht="18.75" customHeight="1" x14ac:dyDescent="0.25">
      <c r="A9" s="90" t="s">
        <v>79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2"/>
    </row>
    <row r="10" spans="1:24" ht="18.75" x14ac:dyDescent="0.25">
      <c r="A10" s="90" t="s">
        <v>96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"/>
    </row>
    <row r="11" spans="1:24" ht="15.75" customHeight="1" x14ac:dyDescent="0.25">
      <c r="A11" s="91" t="s">
        <v>80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2"/>
    </row>
    <row r="12" spans="1:24" ht="15.75" thickBot="1" x14ac:dyDescent="0.3">
      <c r="A12" s="92" t="s">
        <v>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"/>
    </row>
    <row r="13" spans="1:24" ht="15" customHeight="1" thickBot="1" x14ac:dyDescent="0.3">
      <c r="A13" s="13"/>
      <c r="B13" s="13"/>
      <c r="C13" s="13"/>
      <c r="D13" s="13"/>
      <c r="E13" s="87" t="s">
        <v>94</v>
      </c>
      <c r="F13" s="88"/>
      <c r="G13" s="88"/>
      <c r="H13" s="88"/>
      <c r="I13" s="88"/>
      <c r="J13" s="88"/>
      <c r="K13" s="89"/>
      <c r="M13" s="2"/>
    </row>
    <row r="14" spans="1:24" ht="31.5" x14ac:dyDescent="0.25">
      <c r="A14" s="14" t="s">
        <v>2</v>
      </c>
      <c r="B14" s="15" t="s">
        <v>81</v>
      </c>
      <c r="C14" s="6" t="s">
        <v>91</v>
      </c>
      <c r="D14" s="6" t="s">
        <v>92</v>
      </c>
      <c r="E14" s="47" t="s">
        <v>82</v>
      </c>
      <c r="F14" s="47" t="s">
        <v>98</v>
      </c>
      <c r="G14" s="47" t="s">
        <v>99</v>
      </c>
      <c r="H14" s="47" t="s">
        <v>100</v>
      </c>
      <c r="I14" s="47" t="s">
        <v>101</v>
      </c>
      <c r="J14" s="47" t="s">
        <v>102</v>
      </c>
      <c r="K14" s="47" t="s">
        <v>83</v>
      </c>
      <c r="W14" s="5"/>
      <c r="X14" s="5"/>
    </row>
    <row r="15" spans="1:24" ht="16.5" thickBot="1" x14ac:dyDescent="0.3">
      <c r="A15" s="16"/>
      <c r="B15" s="17"/>
      <c r="C15" s="57"/>
      <c r="D15" s="57"/>
      <c r="E15" s="52"/>
      <c r="F15" s="52"/>
      <c r="G15" s="52"/>
      <c r="H15" s="52"/>
      <c r="I15" s="52"/>
      <c r="J15" s="52"/>
      <c r="K15" s="52"/>
      <c r="M15" s="5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thickBot="1" x14ac:dyDescent="0.3">
      <c r="A16" s="18" t="s">
        <v>3</v>
      </c>
      <c r="B16" s="41"/>
      <c r="C16" s="58">
        <f>+C17+C23+C33+C43+C59+C69</f>
        <v>446262545</v>
      </c>
      <c r="D16" s="58">
        <f>+D17+D23+D33+D43+D59+D69+D77</f>
        <v>414954200</v>
      </c>
      <c r="E16" s="59">
        <f t="shared" ref="E16:G16" si="0">+E17+E23+E33+E43+E59+E69</f>
        <v>16479663.539999999</v>
      </c>
      <c r="F16" s="59">
        <f t="shared" si="0"/>
        <v>17511957.369999997</v>
      </c>
      <c r="G16" s="59">
        <f t="shared" si="0"/>
        <v>20454658.190000001</v>
      </c>
      <c r="H16" s="59">
        <f>+H17+H23+H33+H43+H59+H69</f>
        <v>22618377.590000004</v>
      </c>
      <c r="I16" s="59">
        <f>+I17+I23+I33+I43+I59+I69</f>
        <v>36296138.420000002</v>
      </c>
      <c r="J16" s="59">
        <f>+J17+J23+J33+J43+J59+J69</f>
        <v>25555300.330000002</v>
      </c>
      <c r="K16" s="59">
        <f>+K17+K23+K33+K43+K59+K69+K77</f>
        <v>138916318.69</v>
      </c>
      <c r="L16" s="5"/>
      <c r="M16" s="5"/>
      <c r="O16" s="4"/>
    </row>
    <row r="17" spans="1:15" ht="27" customHeight="1" thickBot="1" x14ac:dyDescent="0.3">
      <c r="A17" s="19" t="s">
        <v>90</v>
      </c>
      <c r="B17" s="32"/>
      <c r="C17" s="49">
        <f>+C18+C19+C20+C21+C22</f>
        <v>254363685</v>
      </c>
      <c r="D17" s="49">
        <f>+D18+D19+D20+D21+D22</f>
        <v>254363685</v>
      </c>
      <c r="E17" s="61">
        <f t="shared" ref="E17:K17" si="1">SUM(E18:E22)</f>
        <v>14869210.68</v>
      </c>
      <c r="F17" s="61">
        <f t="shared" si="1"/>
        <v>14672445.309999999</v>
      </c>
      <c r="G17" s="61">
        <f>SUM(G18:G22)</f>
        <v>14516066.98</v>
      </c>
      <c r="H17" s="61">
        <f>SUM(H18:H22)</f>
        <v>14315595.109999999</v>
      </c>
      <c r="I17" s="61">
        <f>SUM(I18:I22)</f>
        <v>25303322.48</v>
      </c>
      <c r="J17" s="61">
        <f>SUM(J18:J22)</f>
        <v>15798198.99</v>
      </c>
      <c r="K17" s="61">
        <f t="shared" si="1"/>
        <v>99474839.550000012</v>
      </c>
      <c r="M17" s="11"/>
      <c r="O17" s="4"/>
    </row>
    <row r="18" spans="1:15" x14ac:dyDescent="0.25">
      <c r="A18" s="20" t="s">
        <v>4</v>
      </c>
      <c r="B18" s="32"/>
      <c r="C18" s="50">
        <v>175482000</v>
      </c>
      <c r="D18" s="48">
        <v>175482000</v>
      </c>
      <c r="E18" s="60">
        <v>12764036.689999999</v>
      </c>
      <c r="F18" s="60">
        <v>12599553.449999999</v>
      </c>
      <c r="G18" s="60">
        <v>12465521</v>
      </c>
      <c r="H18" s="60">
        <v>12287800</v>
      </c>
      <c r="I18" s="60">
        <v>12362238.43</v>
      </c>
      <c r="J18" s="60">
        <v>12593546.859999999</v>
      </c>
      <c r="K18" s="53">
        <f>SUM(E18:J18)</f>
        <v>75072696.430000007</v>
      </c>
    </row>
    <row r="19" spans="1:15" x14ac:dyDescent="0.25">
      <c r="A19" s="20" t="s">
        <v>5</v>
      </c>
      <c r="C19" s="48">
        <v>34538000</v>
      </c>
      <c r="D19" s="48">
        <v>34538000</v>
      </c>
      <c r="E19" s="54">
        <v>189500</v>
      </c>
      <c r="F19" s="54">
        <v>190000</v>
      </c>
      <c r="G19" s="54">
        <v>190000</v>
      </c>
      <c r="H19" s="54">
        <v>175000</v>
      </c>
      <c r="I19" s="54">
        <v>11104352.810000001</v>
      </c>
      <c r="J19" s="54">
        <v>1357083.33</v>
      </c>
      <c r="K19" s="53">
        <f t="shared" ref="K19:K50" si="2">SUM(E19:J19)</f>
        <v>13205936.140000001</v>
      </c>
    </row>
    <row r="20" spans="1:15" ht="18.75" customHeight="1" x14ac:dyDescent="0.25">
      <c r="A20" s="22" t="s">
        <v>6</v>
      </c>
      <c r="C20" s="48"/>
      <c r="D20" s="48"/>
      <c r="E20" s="54"/>
      <c r="F20" s="54"/>
      <c r="G20" s="54"/>
      <c r="H20" s="54"/>
      <c r="I20" s="54"/>
      <c r="J20" s="54"/>
      <c r="K20" s="53">
        <f t="shared" si="2"/>
        <v>0</v>
      </c>
    </row>
    <row r="21" spans="1:15" s="12" customFormat="1" ht="18" customHeight="1" x14ac:dyDescent="0.25">
      <c r="A21" s="23" t="s">
        <v>7</v>
      </c>
      <c r="C21" s="48">
        <v>15452000</v>
      </c>
      <c r="D21" s="48">
        <v>15452000</v>
      </c>
      <c r="E21" s="54"/>
      <c r="F21" s="54"/>
      <c r="G21" s="54"/>
      <c r="H21" s="54"/>
      <c r="I21" s="54"/>
      <c r="J21" s="54"/>
      <c r="K21" s="53">
        <f t="shared" si="2"/>
        <v>0</v>
      </c>
    </row>
    <row r="22" spans="1:15" ht="15.75" thickBot="1" x14ac:dyDescent="0.3">
      <c r="A22" s="24" t="s">
        <v>8</v>
      </c>
      <c r="B22" s="21"/>
      <c r="C22" s="63">
        <v>28891685</v>
      </c>
      <c r="D22" s="48">
        <v>28891685</v>
      </c>
      <c r="E22" s="9">
        <v>1915673.99</v>
      </c>
      <c r="F22" s="9">
        <v>1882891.86</v>
      </c>
      <c r="G22" s="9">
        <v>1860545.98</v>
      </c>
      <c r="H22" s="9">
        <v>1852795.11</v>
      </c>
      <c r="I22" s="9">
        <v>1836731.24</v>
      </c>
      <c r="J22" s="9">
        <v>1847568.8</v>
      </c>
      <c r="K22" s="53">
        <f t="shared" si="2"/>
        <v>11196206.98</v>
      </c>
    </row>
    <row r="23" spans="1:15" ht="15.75" thickBot="1" x14ac:dyDescent="0.3">
      <c r="A23" s="19" t="s">
        <v>9</v>
      </c>
      <c r="B23" s="21"/>
      <c r="C23" s="49">
        <f>SUM(C24:C32)</f>
        <v>160955010</v>
      </c>
      <c r="D23" s="49">
        <f>SUM(D24:D32)</f>
        <v>134636010</v>
      </c>
      <c r="E23" s="79">
        <f t="shared" ref="E23:G23" si="3">SUM(E24:E32)</f>
        <v>1600452.8599999999</v>
      </c>
      <c r="F23" s="79">
        <f t="shared" si="3"/>
        <v>2553135.3200000003</v>
      </c>
      <c r="G23" s="79">
        <f t="shared" si="3"/>
        <v>4891288.84</v>
      </c>
      <c r="H23" s="79">
        <f>SUM(H24:H32)</f>
        <v>4056877.74</v>
      </c>
      <c r="I23" s="79">
        <f>SUM(I24:I32)</f>
        <v>7334582.8399999999</v>
      </c>
      <c r="J23" s="79">
        <f>SUM(J24:J32)</f>
        <v>9427619.3200000003</v>
      </c>
      <c r="K23" s="62">
        <f>SUM(K24:K32)</f>
        <v>29863956.920000006</v>
      </c>
      <c r="M23" s="11"/>
    </row>
    <row r="24" spans="1:15" x14ac:dyDescent="0.25">
      <c r="A24" s="20" t="s">
        <v>10</v>
      </c>
      <c r="B24" s="21"/>
      <c r="C24" s="50">
        <v>11594000</v>
      </c>
      <c r="D24" s="50">
        <v>11594000</v>
      </c>
      <c r="E24" s="37">
        <v>635412.98</v>
      </c>
      <c r="F24" s="37">
        <v>376423.72</v>
      </c>
      <c r="G24" s="37">
        <v>863988.15</v>
      </c>
      <c r="H24" s="37">
        <v>634258.39</v>
      </c>
      <c r="I24" s="37">
        <v>410564.43</v>
      </c>
      <c r="J24" s="37">
        <v>624834.68000000005</v>
      </c>
      <c r="K24" s="53">
        <f t="shared" si="2"/>
        <v>3545482.3500000006</v>
      </c>
      <c r="M24" s="11"/>
    </row>
    <row r="25" spans="1:15" x14ac:dyDescent="0.25">
      <c r="A25" s="22" t="s">
        <v>11</v>
      </c>
      <c r="B25" s="21"/>
      <c r="C25" s="48">
        <v>13115360</v>
      </c>
      <c r="D25" s="48">
        <v>7315360</v>
      </c>
      <c r="E25" s="54">
        <v>299731.8</v>
      </c>
      <c r="F25" s="54">
        <v>0</v>
      </c>
      <c r="G25" s="54">
        <v>423657.39</v>
      </c>
      <c r="H25" s="54">
        <v>390965.01</v>
      </c>
      <c r="I25" s="54">
        <v>1145337.52</v>
      </c>
      <c r="J25" s="54">
        <v>1279243.04</v>
      </c>
      <c r="K25" s="53">
        <f t="shared" si="2"/>
        <v>3538934.76</v>
      </c>
    </row>
    <row r="26" spans="1:15" x14ac:dyDescent="0.25">
      <c r="A26" s="20" t="s">
        <v>12</v>
      </c>
      <c r="B26" s="21"/>
      <c r="C26" s="48">
        <v>18307556</v>
      </c>
      <c r="D26" s="48">
        <v>18307556</v>
      </c>
      <c r="E26" s="54">
        <v>0</v>
      </c>
      <c r="F26" s="54">
        <v>586565.30000000005</v>
      </c>
      <c r="G26" s="54">
        <v>343217.33</v>
      </c>
      <c r="H26" s="54">
        <v>-35131.21</v>
      </c>
      <c r="I26" s="54">
        <v>-3457.92</v>
      </c>
      <c r="J26" s="54">
        <v>451794.51</v>
      </c>
      <c r="K26" s="53">
        <f t="shared" si="2"/>
        <v>1342988.0100000002</v>
      </c>
    </row>
    <row r="27" spans="1:15" ht="18" customHeight="1" x14ac:dyDescent="0.25">
      <c r="A27" s="20" t="s">
        <v>13</v>
      </c>
      <c r="B27" s="21"/>
      <c r="C27" s="48">
        <v>12029990</v>
      </c>
      <c r="D27" s="48">
        <v>9177990</v>
      </c>
      <c r="E27" s="54">
        <v>0</v>
      </c>
      <c r="F27" s="54">
        <v>0</v>
      </c>
      <c r="G27" s="54">
        <v>196842.42</v>
      </c>
      <c r="H27" s="54">
        <v>524851.73</v>
      </c>
      <c r="I27" s="54">
        <v>65615</v>
      </c>
      <c r="J27" s="54">
        <v>29178.17</v>
      </c>
      <c r="K27" s="53">
        <f t="shared" si="2"/>
        <v>816487.32000000007</v>
      </c>
      <c r="M27" s="11"/>
    </row>
    <row r="28" spans="1:15" x14ac:dyDescent="0.25">
      <c r="A28" s="20" t="s">
        <v>14</v>
      </c>
      <c r="B28" s="21"/>
      <c r="C28" s="48">
        <v>30329684</v>
      </c>
      <c r="D28" s="48">
        <v>28106584</v>
      </c>
      <c r="E28" s="54"/>
      <c r="F28" s="54">
        <v>83264.78</v>
      </c>
      <c r="G28" s="54">
        <v>300066.26</v>
      </c>
      <c r="H28" s="54">
        <v>34691.120000000003</v>
      </c>
      <c r="I28" s="54">
        <v>492897.53</v>
      </c>
      <c r="J28" s="54">
        <v>133787.51999999999</v>
      </c>
      <c r="K28" s="53">
        <f t="shared" si="2"/>
        <v>1044707.2100000001</v>
      </c>
    </row>
    <row r="29" spans="1:15" x14ac:dyDescent="0.25">
      <c r="A29" s="20" t="s">
        <v>15</v>
      </c>
      <c r="B29" s="21"/>
      <c r="C29" s="48">
        <v>3000000</v>
      </c>
      <c r="D29" s="48">
        <v>3000000</v>
      </c>
      <c r="E29" s="54">
        <v>94398.1</v>
      </c>
      <c r="F29" s="54">
        <v>103712.6</v>
      </c>
      <c r="G29" s="54">
        <v>1353943.17</v>
      </c>
      <c r="H29" s="54">
        <v>105698.8</v>
      </c>
      <c r="I29" s="54">
        <v>96699.3</v>
      </c>
      <c r="J29" s="54">
        <v>99301</v>
      </c>
      <c r="K29" s="53">
        <f t="shared" si="2"/>
        <v>1853752.97</v>
      </c>
    </row>
    <row r="30" spans="1:15" ht="45" x14ac:dyDescent="0.25">
      <c r="A30" s="20" t="s">
        <v>16</v>
      </c>
      <c r="B30" s="21"/>
      <c r="C30" s="48">
        <v>5560000</v>
      </c>
      <c r="D30" s="48">
        <v>5560000</v>
      </c>
      <c r="E30" s="80"/>
      <c r="F30" s="80"/>
      <c r="G30" s="80"/>
      <c r="H30" s="54">
        <v>402096.8</v>
      </c>
      <c r="I30" s="54">
        <v>33594.6</v>
      </c>
      <c r="J30" s="54">
        <v>341020</v>
      </c>
      <c r="K30" s="86">
        <f t="shared" si="2"/>
        <v>776711.39999999991</v>
      </c>
    </row>
    <row r="31" spans="1:15" ht="30" x14ac:dyDescent="0.25">
      <c r="A31" s="20" t="s">
        <v>17</v>
      </c>
      <c r="B31" s="21"/>
      <c r="C31" s="48">
        <v>35344300</v>
      </c>
      <c r="D31" s="48">
        <v>20211400</v>
      </c>
      <c r="E31" s="54">
        <v>570909.98</v>
      </c>
      <c r="F31" s="54">
        <v>652936.72</v>
      </c>
      <c r="G31" s="54">
        <v>287295</v>
      </c>
      <c r="H31" s="54">
        <v>763189</v>
      </c>
      <c r="I31" s="54">
        <v>4121013.74</v>
      </c>
      <c r="J31" s="54">
        <v>5055670</v>
      </c>
      <c r="K31" s="53">
        <f t="shared" si="2"/>
        <v>11451014.440000001</v>
      </c>
      <c r="M31" s="11"/>
    </row>
    <row r="32" spans="1:15" ht="15.75" thickBot="1" x14ac:dyDescent="0.3">
      <c r="A32" s="22" t="s">
        <v>18</v>
      </c>
      <c r="B32" s="21"/>
      <c r="C32" s="55">
        <v>31674120</v>
      </c>
      <c r="D32" s="48">
        <v>31363120</v>
      </c>
      <c r="E32" s="42">
        <v>0</v>
      </c>
      <c r="F32" s="42">
        <v>750232.2</v>
      </c>
      <c r="G32" s="42">
        <v>1122279.1200000001</v>
      </c>
      <c r="H32" s="42">
        <v>1236258.1000000001</v>
      </c>
      <c r="I32" s="42">
        <v>972318.64</v>
      </c>
      <c r="J32" s="42">
        <v>1412790.4</v>
      </c>
      <c r="K32" s="53">
        <f t="shared" si="2"/>
        <v>5493878.46</v>
      </c>
    </row>
    <row r="33" spans="1:14" ht="27" customHeight="1" thickBot="1" x14ac:dyDescent="0.3">
      <c r="A33" s="19" t="s">
        <v>19</v>
      </c>
      <c r="B33" s="21"/>
      <c r="C33" s="49">
        <f t="shared" ref="C33:J33" si="4">SUM(C34:C42)</f>
        <v>19036550</v>
      </c>
      <c r="D33" s="49">
        <f t="shared" si="4"/>
        <v>17243205</v>
      </c>
      <c r="E33" s="64">
        <f t="shared" si="4"/>
        <v>0</v>
      </c>
      <c r="F33" s="64">
        <f t="shared" si="4"/>
        <v>250889</v>
      </c>
      <c r="G33" s="64">
        <f t="shared" si="4"/>
        <v>201753.59000000003</v>
      </c>
      <c r="H33" s="64">
        <f t="shared" si="4"/>
        <v>31640.19</v>
      </c>
      <c r="I33" s="64">
        <f t="shared" si="4"/>
        <v>3641233.1</v>
      </c>
      <c r="J33" s="64">
        <f t="shared" si="4"/>
        <v>45192.7</v>
      </c>
      <c r="K33" s="62">
        <f>SUM(K34:K42)</f>
        <v>4170708.58</v>
      </c>
      <c r="N33" s="11"/>
    </row>
    <row r="34" spans="1:14" x14ac:dyDescent="0.25">
      <c r="A34" s="22" t="s">
        <v>20</v>
      </c>
      <c r="B34" s="21"/>
      <c r="C34" s="50">
        <v>470000</v>
      </c>
      <c r="D34" s="48">
        <v>538400</v>
      </c>
      <c r="E34" s="37">
        <v>0</v>
      </c>
      <c r="F34" s="37">
        <v>86913</v>
      </c>
      <c r="G34" s="37">
        <v>32192</v>
      </c>
      <c r="H34" s="37">
        <v>24847</v>
      </c>
      <c r="I34" s="37">
        <v>57743</v>
      </c>
      <c r="J34" s="37">
        <v>0</v>
      </c>
      <c r="K34" s="53">
        <f t="shared" si="2"/>
        <v>201695</v>
      </c>
    </row>
    <row r="35" spans="1:14" x14ac:dyDescent="0.25">
      <c r="A35" s="20" t="s">
        <v>21</v>
      </c>
      <c r="B35" s="21"/>
      <c r="C35" s="48">
        <v>760000</v>
      </c>
      <c r="D35" s="48">
        <v>391000</v>
      </c>
      <c r="E35" s="54">
        <v>0</v>
      </c>
      <c r="F35" s="54"/>
      <c r="G35" s="54"/>
      <c r="H35" s="54"/>
      <c r="I35" s="54">
        <v>323497</v>
      </c>
      <c r="J35" s="54">
        <v>0</v>
      </c>
      <c r="K35" s="53">
        <f t="shared" si="2"/>
        <v>323497</v>
      </c>
    </row>
    <row r="36" spans="1:14" x14ac:dyDescent="0.25">
      <c r="A36" s="22" t="s">
        <v>22</v>
      </c>
      <c r="B36" s="21"/>
      <c r="C36" s="48">
        <v>700000</v>
      </c>
      <c r="D36" s="48">
        <v>500000</v>
      </c>
      <c r="E36" s="54">
        <v>0</v>
      </c>
      <c r="F36" s="54"/>
      <c r="G36" s="54">
        <v>118105.02</v>
      </c>
      <c r="H36" s="54"/>
      <c r="I36" s="54">
        <v>130543.4</v>
      </c>
      <c r="J36" s="54">
        <v>0</v>
      </c>
      <c r="K36" s="53">
        <f t="shared" si="2"/>
        <v>248648.41999999998</v>
      </c>
    </row>
    <row r="37" spans="1:14" x14ac:dyDescent="0.25">
      <c r="A37" s="20" t="s">
        <v>23</v>
      </c>
      <c r="B37" s="21"/>
      <c r="C37" s="48">
        <v>200000</v>
      </c>
      <c r="D37" s="48">
        <v>164000</v>
      </c>
      <c r="E37" s="54">
        <v>0</v>
      </c>
      <c r="F37" s="54"/>
      <c r="G37" s="54"/>
      <c r="H37" s="54"/>
      <c r="I37" s="54"/>
      <c r="J37" s="54">
        <v>0</v>
      </c>
      <c r="K37" s="53">
        <f t="shared" si="2"/>
        <v>0</v>
      </c>
    </row>
    <row r="38" spans="1:14" x14ac:dyDescent="0.25">
      <c r="A38" s="22" t="s">
        <v>24</v>
      </c>
      <c r="B38" s="21"/>
      <c r="C38" s="48">
        <v>300000</v>
      </c>
      <c r="D38" s="48">
        <v>179655</v>
      </c>
      <c r="E38" s="54">
        <v>0</v>
      </c>
      <c r="F38" s="54"/>
      <c r="G38" s="54"/>
      <c r="H38" s="54"/>
      <c r="I38" s="54"/>
      <c r="J38" s="54">
        <v>0</v>
      </c>
      <c r="K38" s="53">
        <f t="shared" si="2"/>
        <v>0</v>
      </c>
    </row>
    <row r="39" spans="1:14" ht="30" x14ac:dyDescent="0.25">
      <c r="A39" s="33" t="s">
        <v>25</v>
      </c>
      <c r="B39" s="34"/>
      <c r="C39" s="48"/>
      <c r="D39" s="48">
        <v>180000</v>
      </c>
      <c r="E39" s="54">
        <v>0</v>
      </c>
      <c r="F39" s="54"/>
      <c r="G39" s="54"/>
      <c r="H39" s="54"/>
      <c r="I39" s="54"/>
      <c r="J39" s="54">
        <v>0</v>
      </c>
      <c r="K39" s="53">
        <f t="shared" si="2"/>
        <v>0</v>
      </c>
      <c r="M39" s="11"/>
    </row>
    <row r="40" spans="1:14" ht="30" x14ac:dyDescent="0.25">
      <c r="A40" s="39" t="s">
        <v>26</v>
      </c>
      <c r="B40" s="40"/>
      <c r="C40" s="48">
        <v>7100000</v>
      </c>
      <c r="D40" s="48">
        <v>7103600</v>
      </c>
      <c r="E40" s="54">
        <v>0</v>
      </c>
      <c r="F40" s="54">
        <v>4551</v>
      </c>
      <c r="G40" s="54"/>
      <c r="H40" s="54">
        <v>1104.48</v>
      </c>
      <c r="I40" s="54">
        <v>3019257.6</v>
      </c>
      <c r="J40" s="54">
        <v>0</v>
      </c>
      <c r="K40" s="53">
        <f t="shared" si="2"/>
        <v>3024913.08</v>
      </c>
      <c r="L40" s="11"/>
    </row>
    <row r="41" spans="1:14" ht="45" x14ac:dyDescent="0.25">
      <c r="A41" s="20" t="s">
        <v>27</v>
      </c>
      <c r="B41" s="21"/>
      <c r="C41" s="48"/>
      <c r="D41" s="48"/>
      <c r="E41" s="54">
        <v>0</v>
      </c>
      <c r="F41" s="54"/>
      <c r="G41" s="54"/>
      <c r="H41" s="54"/>
      <c r="I41" s="54"/>
      <c r="J41" s="54">
        <v>0</v>
      </c>
      <c r="K41" s="53">
        <f t="shared" si="2"/>
        <v>0</v>
      </c>
    </row>
    <row r="42" spans="1:14" ht="27" customHeight="1" thickBot="1" x14ac:dyDescent="0.3">
      <c r="A42" s="20" t="s">
        <v>28</v>
      </c>
      <c r="B42" s="21"/>
      <c r="C42" s="63">
        <v>9506550</v>
      </c>
      <c r="D42" s="48">
        <v>8186550</v>
      </c>
      <c r="E42" s="7">
        <v>0</v>
      </c>
      <c r="F42" s="7">
        <v>159425</v>
      </c>
      <c r="G42" s="7">
        <v>51456.57</v>
      </c>
      <c r="H42" s="7">
        <v>5688.71</v>
      </c>
      <c r="I42" s="7">
        <v>110192.1</v>
      </c>
      <c r="J42" s="7">
        <v>45192.7</v>
      </c>
      <c r="K42" s="53">
        <f t="shared" si="2"/>
        <v>371955.08</v>
      </c>
    </row>
    <row r="43" spans="1:14" s="10" customFormat="1" ht="37.5" customHeight="1" thickBot="1" x14ac:dyDescent="0.3">
      <c r="A43" s="19" t="s">
        <v>29</v>
      </c>
      <c r="B43" s="25"/>
      <c r="C43" s="49">
        <f>SUM(C44:C50)</f>
        <v>5136250</v>
      </c>
      <c r="D43" s="49">
        <f>SUM(D44:D50)</f>
        <v>5136250</v>
      </c>
      <c r="E43" s="49">
        <f t="shared" ref="E43:G43" si="5">SUM(E44:E50)</f>
        <v>10000</v>
      </c>
      <c r="F43" s="49">
        <f t="shared" si="5"/>
        <v>0</v>
      </c>
      <c r="G43" s="49">
        <f t="shared" si="5"/>
        <v>616036.66</v>
      </c>
      <c r="H43" s="49">
        <f>SUM(H44:H50)</f>
        <v>4187820.75</v>
      </c>
      <c r="I43" s="49">
        <f>SUM(I44:I50)</f>
        <v>17000</v>
      </c>
      <c r="J43" s="49">
        <f>SUM(J44:J50)</f>
        <v>20000</v>
      </c>
      <c r="K43" s="49">
        <f>SUM(K44:K50)</f>
        <v>4850857.41</v>
      </c>
    </row>
    <row r="44" spans="1:14" ht="30" x14ac:dyDescent="0.25">
      <c r="A44" s="20" t="s">
        <v>30</v>
      </c>
      <c r="B44" s="21"/>
      <c r="C44" s="50">
        <v>811000</v>
      </c>
      <c r="D44" s="81">
        <v>818000</v>
      </c>
      <c r="E44" s="37">
        <v>0</v>
      </c>
      <c r="F44" s="37">
        <v>0</v>
      </c>
      <c r="G44" s="37">
        <v>606036.66</v>
      </c>
      <c r="H44" s="37">
        <v>139370</v>
      </c>
      <c r="I44" s="37">
        <v>7000</v>
      </c>
      <c r="J44" s="37">
        <v>0</v>
      </c>
      <c r="K44" s="53">
        <f t="shared" si="2"/>
        <v>752406.66</v>
      </c>
    </row>
    <row r="45" spans="1:14" ht="30" x14ac:dyDescent="0.25">
      <c r="A45" s="20" t="s">
        <v>31</v>
      </c>
      <c r="B45" s="21"/>
      <c r="C45" s="48"/>
      <c r="D45" s="82"/>
      <c r="E45" s="54">
        <v>0</v>
      </c>
      <c r="F45" s="54">
        <v>0</v>
      </c>
      <c r="G45" s="54"/>
      <c r="H45" s="54"/>
      <c r="I45" s="54"/>
      <c r="J45" s="54">
        <v>0</v>
      </c>
      <c r="K45" s="53">
        <f t="shared" si="2"/>
        <v>0</v>
      </c>
    </row>
    <row r="46" spans="1:14" ht="30" x14ac:dyDescent="0.25">
      <c r="A46" s="20" t="s">
        <v>32</v>
      </c>
      <c r="B46" s="21"/>
      <c r="C46" s="48"/>
      <c r="D46" s="82"/>
      <c r="E46" s="54">
        <v>0</v>
      </c>
      <c r="F46" s="54">
        <v>0</v>
      </c>
      <c r="G46" s="54"/>
      <c r="H46" s="54"/>
      <c r="I46" s="54"/>
      <c r="J46" s="54">
        <v>0</v>
      </c>
      <c r="K46" s="53">
        <f t="shared" si="2"/>
        <v>0</v>
      </c>
    </row>
    <row r="47" spans="1:14" ht="30" x14ac:dyDescent="0.25">
      <c r="A47" s="20" t="s">
        <v>33</v>
      </c>
      <c r="B47" s="21"/>
      <c r="C47" s="48"/>
      <c r="D47" s="82"/>
      <c r="E47" s="54">
        <v>0</v>
      </c>
      <c r="F47" s="54">
        <v>0</v>
      </c>
      <c r="G47" s="54"/>
      <c r="H47" s="54"/>
      <c r="I47" s="54"/>
      <c r="J47" s="54">
        <v>0</v>
      </c>
      <c r="K47" s="53">
        <f t="shared" si="2"/>
        <v>0</v>
      </c>
    </row>
    <row r="48" spans="1:14" ht="30" x14ac:dyDescent="0.25">
      <c r="A48" s="20" t="s">
        <v>34</v>
      </c>
      <c r="B48" s="21"/>
      <c r="C48" s="48"/>
      <c r="D48" s="82"/>
      <c r="E48" s="54">
        <v>0</v>
      </c>
      <c r="F48" s="54">
        <v>0</v>
      </c>
      <c r="G48" s="54"/>
      <c r="H48" s="54"/>
      <c r="I48" s="54"/>
      <c r="J48" s="54">
        <v>0</v>
      </c>
      <c r="K48" s="53">
        <f t="shared" si="2"/>
        <v>0</v>
      </c>
    </row>
    <row r="49" spans="1:14" ht="30" x14ac:dyDescent="0.25">
      <c r="A49" s="20" t="s">
        <v>35</v>
      </c>
      <c r="B49" s="21"/>
      <c r="C49" s="83">
        <v>4205250</v>
      </c>
      <c r="D49" s="81">
        <v>4198250</v>
      </c>
      <c r="E49" s="54">
        <v>0</v>
      </c>
      <c r="F49" s="54">
        <v>0</v>
      </c>
      <c r="G49" s="54"/>
      <c r="H49" s="54">
        <v>4038450.75</v>
      </c>
      <c r="I49" s="54"/>
      <c r="J49" s="54">
        <v>0</v>
      </c>
      <c r="K49" s="53">
        <f t="shared" si="2"/>
        <v>4038450.75</v>
      </c>
    </row>
    <row r="50" spans="1:14" ht="30.75" thickBot="1" x14ac:dyDescent="0.3">
      <c r="A50" s="20" t="s">
        <v>36</v>
      </c>
      <c r="B50" s="21"/>
      <c r="C50" s="84">
        <v>120000</v>
      </c>
      <c r="D50" s="83">
        <v>120000</v>
      </c>
      <c r="E50" s="7">
        <v>10000</v>
      </c>
      <c r="F50" s="7">
        <v>0</v>
      </c>
      <c r="G50" s="7">
        <v>10000</v>
      </c>
      <c r="H50" s="7">
        <v>10000</v>
      </c>
      <c r="I50" s="54">
        <v>10000</v>
      </c>
      <c r="J50" s="54">
        <v>20000</v>
      </c>
      <c r="K50" s="53">
        <f t="shared" si="2"/>
        <v>60000</v>
      </c>
    </row>
    <row r="51" spans="1:14" ht="15.75" thickBot="1" x14ac:dyDescent="0.3">
      <c r="A51" s="19" t="s">
        <v>37</v>
      </c>
      <c r="B51" s="21"/>
      <c r="C51" s="51">
        <f>+C52+C53+C54+C55+C56+C57+C58</f>
        <v>0</v>
      </c>
      <c r="D51" s="51">
        <f t="shared" ref="D51:J51" si="6">+D52+D53+D54+D55+D56+D57+D58</f>
        <v>0</v>
      </c>
      <c r="E51" s="51">
        <f t="shared" si="6"/>
        <v>0</v>
      </c>
      <c r="F51" s="51">
        <f t="shared" si="6"/>
        <v>0</v>
      </c>
      <c r="G51" s="51">
        <f t="shared" si="6"/>
        <v>0</v>
      </c>
      <c r="H51" s="51">
        <f t="shared" si="6"/>
        <v>0</v>
      </c>
      <c r="I51" s="51">
        <f t="shared" si="6"/>
        <v>0</v>
      </c>
      <c r="J51" s="51">
        <f t="shared" si="6"/>
        <v>0</v>
      </c>
      <c r="K51" s="53">
        <f>SUM(E51:E51)</f>
        <v>0</v>
      </c>
    </row>
    <row r="52" spans="1:14" ht="30" x14ac:dyDescent="0.25">
      <c r="A52" s="20" t="s">
        <v>38</v>
      </c>
      <c r="B52" s="21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53">
        <f t="shared" ref="K52:K58" si="7">SUM(E52:E52)</f>
        <v>0</v>
      </c>
    </row>
    <row r="53" spans="1:14" ht="30" x14ac:dyDescent="0.25">
      <c r="A53" s="20" t="s">
        <v>39</v>
      </c>
      <c r="B53" s="21"/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3">
        <f t="shared" si="7"/>
        <v>0</v>
      </c>
    </row>
    <row r="54" spans="1:14" ht="30" x14ac:dyDescent="0.25">
      <c r="A54" s="20" t="s">
        <v>40</v>
      </c>
      <c r="B54" s="21"/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3">
        <f t="shared" si="7"/>
        <v>0</v>
      </c>
    </row>
    <row r="55" spans="1:14" ht="30" x14ac:dyDescent="0.25">
      <c r="A55" s="33" t="s">
        <v>41</v>
      </c>
      <c r="B55" s="34"/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3">
        <f t="shared" si="7"/>
        <v>0</v>
      </c>
    </row>
    <row r="56" spans="1:14" ht="30" x14ac:dyDescent="0.25">
      <c r="A56" s="39" t="s">
        <v>42</v>
      </c>
      <c r="B56" s="40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3">
        <f t="shared" si="7"/>
        <v>0</v>
      </c>
    </row>
    <row r="57" spans="1:14" ht="30" x14ac:dyDescent="0.25">
      <c r="A57" s="20" t="s">
        <v>43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3">
        <f t="shared" si="7"/>
        <v>0</v>
      </c>
    </row>
    <row r="58" spans="1:14" ht="30.75" thickBot="1" x14ac:dyDescent="0.3">
      <c r="A58" s="20" t="s">
        <v>44</v>
      </c>
      <c r="B58" s="21"/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53">
        <f t="shared" si="7"/>
        <v>0</v>
      </c>
    </row>
    <row r="59" spans="1:14" ht="30.75" thickBot="1" x14ac:dyDescent="0.3">
      <c r="A59" s="19" t="s">
        <v>45</v>
      </c>
      <c r="B59" s="21"/>
      <c r="C59" s="49">
        <f>SUM(C60:C68)</f>
        <v>6771050</v>
      </c>
      <c r="D59" s="49">
        <f>SUM(D60:D68)</f>
        <v>3571050</v>
      </c>
      <c r="E59" s="49">
        <f t="shared" ref="E59:J59" si="8">SUM(E60:E68)</f>
        <v>0</v>
      </c>
      <c r="F59" s="49">
        <f t="shared" si="8"/>
        <v>35487.74</v>
      </c>
      <c r="G59" s="49">
        <f t="shared" si="8"/>
        <v>229512.12</v>
      </c>
      <c r="H59" s="49">
        <f t="shared" si="8"/>
        <v>26443.8</v>
      </c>
      <c r="I59" s="49">
        <f t="shared" si="8"/>
        <v>0</v>
      </c>
      <c r="J59" s="49">
        <f t="shared" si="8"/>
        <v>264289.32</v>
      </c>
      <c r="K59" s="49">
        <f>SUM(K60:K68)</f>
        <v>555732.98</v>
      </c>
      <c r="N59" s="11"/>
    </row>
    <row r="60" spans="1:14" x14ac:dyDescent="0.25">
      <c r="A60" s="20" t="s">
        <v>46</v>
      </c>
      <c r="B60" s="21"/>
      <c r="C60" s="63">
        <v>5846750</v>
      </c>
      <c r="D60" s="85">
        <v>3346750</v>
      </c>
      <c r="E60" s="7">
        <v>0</v>
      </c>
      <c r="F60" s="7">
        <v>35487.74</v>
      </c>
      <c r="G60" s="7">
        <v>229512.12</v>
      </c>
      <c r="H60" s="7">
        <v>26443.8</v>
      </c>
      <c r="I60" s="7"/>
      <c r="J60" s="7">
        <v>238263.48</v>
      </c>
      <c r="K60" s="53">
        <f t="shared" ref="K60:K69" si="9">SUM(E60:J60)</f>
        <v>529707.14</v>
      </c>
    </row>
    <row r="61" spans="1:14" ht="30" x14ac:dyDescent="0.25">
      <c r="A61" s="20" t="s">
        <v>47</v>
      </c>
      <c r="B61" s="21"/>
      <c r="C61" s="48">
        <v>706800</v>
      </c>
      <c r="D61" s="48">
        <v>180300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3">
        <f t="shared" si="9"/>
        <v>0</v>
      </c>
    </row>
    <row r="62" spans="1:14" ht="30" x14ac:dyDescent="0.25">
      <c r="A62" s="20" t="s">
        <v>48</v>
      </c>
      <c r="B62" s="21"/>
      <c r="C62" s="48"/>
      <c r="D62" s="85">
        <v>26500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26025.84</v>
      </c>
      <c r="K62" s="53">
        <f t="shared" si="9"/>
        <v>26025.84</v>
      </c>
    </row>
    <row r="63" spans="1:14" ht="30" x14ac:dyDescent="0.25">
      <c r="A63" s="20" t="s">
        <v>49</v>
      </c>
      <c r="B63" s="21"/>
      <c r="C63" s="48">
        <v>0</v>
      </c>
      <c r="D63" s="82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3">
        <f t="shared" si="9"/>
        <v>0</v>
      </c>
    </row>
    <row r="64" spans="1:14" ht="30" x14ac:dyDescent="0.25">
      <c r="A64" s="20" t="s">
        <v>50</v>
      </c>
      <c r="B64" s="21"/>
      <c r="C64" s="48">
        <v>217500</v>
      </c>
      <c r="D64" s="85">
        <v>17500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3">
        <f t="shared" si="9"/>
        <v>0</v>
      </c>
    </row>
    <row r="65" spans="1:14" ht="22.5" customHeight="1" x14ac:dyDescent="0.25">
      <c r="A65" s="20" t="s">
        <v>51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3">
        <f t="shared" si="9"/>
        <v>0</v>
      </c>
    </row>
    <row r="66" spans="1:14" ht="19.5" customHeight="1" x14ac:dyDescent="0.25">
      <c r="A66" s="20" t="s">
        <v>52</v>
      </c>
      <c r="B66" s="21"/>
      <c r="C66" s="48"/>
      <c r="D66" s="54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3">
        <f t="shared" si="9"/>
        <v>0</v>
      </c>
    </row>
    <row r="67" spans="1:14" ht="20.25" customHeight="1" x14ac:dyDescent="0.25">
      <c r="A67" s="20" t="s">
        <v>53</v>
      </c>
      <c r="B67" s="21"/>
      <c r="C67" s="48">
        <v>0</v>
      </c>
      <c r="D67" s="54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3">
        <f t="shared" si="9"/>
        <v>0</v>
      </c>
    </row>
    <row r="68" spans="1:14" ht="44.25" customHeight="1" thickBot="1" x14ac:dyDescent="0.3">
      <c r="A68" s="20" t="s">
        <v>54</v>
      </c>
      <c r="B68" s="21"/>
      <c r="C68" s="63"/>
      <c r="D68" s="7"/>
      <c r="E68" s="7">
        <v>0</v>
      </c>
      <c r="F68" s="7">
        <v>0</v>
      </c>
      <c r="G68" s="54">
        <v>0</v>
      </c>
      <c r="H68" s="54">
        <v>0</v>
      </c>
      <c r="I68" s="54">
        <v>0</v>
      </c>
      <c r="J68" s="54">
        <v>0</v>
      </c>
      <c r="K68" s="53">
        <f t="shared" si="9"/>
        <v>0</v>
      </c>
    </row>
    <row r="69" spans="1:14" ht="15.75" thickBot="1" x14ac:dyDescent="0.3">
      <c r="A69" s="19" t="s">
        <v>55</v>
      </c>
      <c r="B69" s="21"/>
      <c r="C69" s="64">
        <f t="shared" ref="C69:E69" si="10">SUM(C70:C73)</f>
        <v>0</v>
      </c>
      <c r="D69" s="64">
        <f t="shared" ref="D69" si="11">SUM(D70:D73)</f>
        <v>0</v>
      </c>
      <c r="E69" s="64">
        <f t="shared" si="10"/>
        <v>0</v>
      </c>
      <c r="F69" s="64">
        <f t="shared" ref="F69:I69" si="12">SUM(F70:F73)</f>
        <v>0</v>
      </c>
      <c r="G69" s="64">
        <f t="shared" si="12"/>
        <v>0</v>
      </c>
      <c r="H69" s="64">
        <f t="shared" si="12"/>
        <v>0</v>
      </c>
      <c r="I69" s="64">
        <f t="shared" si="12"/>
        <v>0</v>
      </c>
      <c r="J69" s="64">
        <f t="shared" ref="J69" si="13">SUM(J70:J73)</f>
        <v>0</v>
      </c>
      <c r="K69" s="53">
        <f t="shared" si="9"/>
        <v>0</v>
      </c>
    </row>
    <row r="70" spans="1:14" x14ac:dyDescent="0.25">
      <c r="A70" s="20" t="s">
        <v>56</v>
      </c>
      <c r="B70" s="21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53">
        <f t="shared" ref="K70:K80" si="14">SUM(E70:E70)</f>
        <v>0</v>
      </c>
    </row>
    <row r="71" spans="1:14" x14ac:dyDescent="0.25">
      <c r="A71" s="20" t="s">
        <v>57</v>
      </c>
      <c r="B71" s="21"/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3">
        <f t="shared" si="14"/>
        <v>0</v>
      </c>
    </row>
    <row r="72" spans="1:14" x14ac:dyDescent="0.25">
      <c r="A72" s="43" t="s">
        <v>58</v>
      </c>
      <c r="B72" s="34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53">
        <f t="shared" si="14"/>
        <v>0</v>
      </c>
      <c r="M72" s="11"/>
    </row>
    <row r="73" spans="1:14" ht="45.75" thickBot="1" x14ac:dyDescent="0.3">
      <c r="A73" s="39" t="s">
        <v>59</v>
      </c>
      <c r="B73" s="40"/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53">
        <f t="shared" si="14"/>
        <v>0</v>
      </c>
      <c r="N73" t="s">
        <v>95</v>
      </c>
    </row>
    <row r="74" spans="1:14" ht="45.75" customHeight="1" thickBot="1" x14ac:dyDescent="0.3">
      <c r="A74" s="19" t="s">
        <v>60</v>
      </c>
      <c r="B74" s="21"/>
      <c r="C74" s="64">
        <f t="shared" ref="C74:D74" si="15">SUM(C75:C76)</f>
        <v>0</v>
      </c>
      <c r="D74" s="64">
        <f t="shared" si="15"/>
        <v>0</v>
      </c>
      <c r="E74" s="64">
        <f t="shared" ref="E74:F74" si="16">SUM(E75:E76)</f>
        <v>0</v>
      </c>
      <c r="F74" s="64">
        <f t="shared" si="16"/>
        <v>0</v>
      </c>
      <c r="G74" s="64">
        <f t="shared" ref="G74:H74" si="17">SUM(G75:G76)</f>
        <v>0</v>
      </c>
      <c r="H74" s="64">
        <f t="shared" si="17"/>
        <v>0</v>
      </c>
      <c r="I74" s="64">
        <f t="shared" ref="I74:J74" si="18">SUM(I75:I76)</f>
        <v>0</v>
      </c>
      <c r="J74" s="64">
        <f t="shared" si="18"/>
        <v>0</v>
      </c>
      <c r="K74" s="53">
        <f t="shared" si="14"/>
        <v>0</v>
      </c>
    </row>
    <row r="75" spans="1:14" ht="45.75" customHeight="1" x14ac:dyDescent="0.25">
      <c r="A75" s="20" t="s">
        <v>61</v>
      </c>
      <c r="B75" s="21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53">
        <f t="shared" si="14"/>
        <v>0</v>
      </c>
    </row>
    <row r="76" spans="1:14" ht="30.75" thickBot="1" x14ac:dyDescent="0.3">
      <c r="A76" s="20" t="s">
        <v>62</v>
      </c>
      <c r="B76" s="21"/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53">
        <f t="shared" si="14"/>
        <v>0</v>
      </c>
    </row>
    <row r="77" spans="1:14" ht="15.75" thickBot="1" x14ac:dyDescent="0.3">
      <c r="A77" s="19" t="s">
        <v>63</v>
      </c>
      <c r="B77" s="21"/>
      <c r="C77" s="64">
        <f t="shared" ref="C77" si="19">SUM(C78:C80)</f>
        <v>0</v>
      </c>
      <c r="D77" s="64">
        <f>SUM(D78:D81)</f>
        <v>4000</v>
      </c>
      <c r="E77" s="64">
        <f t="shared" ref="E77" si="20">SUM(E78:E80)</f>
        <v>0</v>
      </c>
      <c r="F77" s="64">
        <f t="shared" ref="F77:K77" si="21">+F81</f>
        <v>223.25</v>
      </c>
      <c r="G77" s="64">
        <f t="shared" si="21"/>
        <v>0</v>
      </c>
      <c r="H77" s="64">
        <f t="shared" si="21"/>
        <v>0</v>
      </c>
      <c r="I77" s="64">
        <f t="shared" si="21"/>
        <v>0</v>
      </c>
      <c r="J77" s="64">
        <f t="shared" si="21"/>
        <v>0</v>
      </c>
      <c r="K77" s="64">
        <f t="shared" si="21"/>
        <v>223.25</v>
      </c>
    </row>
    <row r="78" spans="1:14" x14ac:dyDescent="0.25">
      <c r="A78" s="22" t="s">
        <v>64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53">
        <f t="shared" si="14"/>
        <v>0</v>
      </c>
    </row>
    <row r="79" spans="1:14" x14ac:dyDescent="0.25">
      <c r="A79" s="22" t="s">
        <v>65</v>
      </c>
      <c r="B79" s="21"/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3">
        <f t="shared" si="14"/>
        <v>0</v>
      </c>
      <c r="M79" s="11"/>
      <c r="N79" s="11"/>
    </row>
    <row r="80" spans="1:14" ht="30" x14ac:dyDescent="0.25">
      <c r="A80" s="20" t="s">
        <v>66</v>
      </c>
      <c r="B80" s="21"/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3">
        <f t="shared" si="14"/>
        <v>0</v>
      </c>
    </row>
    <row r="81" spans="1:13" ht="45.75" thickBot="1" x14ac:dyDescent="0.3">
      <c r="A81" s="20" t="s">
        <v>97</v>
      </c>
      <c r="B81" s="21"/>
      <c r="C81" s="54">
        <v>0</v>
      </c>
      <c r="D81" s="54">
        <v>4000</v>
      </c>
      <c r="E81" s="54">
        <v>0</v>
      </c>
      <c r="F81" s="7">
        <v>223.25</v>
      </c>
      <c r="G81" s="54">
        <v>0</v>
      </c>
      <c r="H81" s="54">
        <v>0</v>
      </c>
      <c r="I81" s="54">
        <v>0</v>
      </c>
      <c r="J81" s="54">
        <v>0</v>
      </c>
      <c r="K81" s="53">
        <f>SUM(E81:F81)</f>
        <v>223.25</v>
      </c>
    </row>
    <row r="82" spans="1:13" ht="15.75" thickBot="1" x14ac:dyDescent="0.3">
      <c r="A82" s="26" t="s">
        <v>67</v>
      </c>
      <c r="B82" s="27"/>
      <c r="C82" s="51">
        <f>+C16</f>
        <v>446262545</v>
      </c>
      <c r="D82" s="51">
        <f>+D16</f>
        <v>414954200</v>
      </c>
      <c r="E82" s="65">
        <f t="shared" ref="E82" si="22">+E17+E23+E33+E43+E59</f>
        <v>16479663.539999999</v>
      </c>
      <c r="F82" s="65">
        <f t="shared" ref="F82:K82" si="23">+F17+F23+F33+F43+F59+F77</f>
        <v>17512180.619999997</v>
      </c>
      <c r="G82" s="65">
        <f t="shared" si="23"/>
        <v>20454658.190000001</v>
      </c>
      <c r="H82" s="65">
        <f t="shared" si="23"/>
        <v>22618377.590000004</v>
      </c>
      <c r="I82" s="65">
        <f t="shared" si="23"/>
        <v>36296138.420000002</v>
      </c>
      <c r="J82" s="65">
        <f t="shared" si="23"/>
        <v>25555300.330000002</v>
      </c>
      <c r="K82" s="65">
        <f t="shared" si="23"/>
        <v>138916318.69</v>
      </c>
      <c r="M82" s="11"/>
    </row>
    <row r="83" spans="1:13" ht="15.75" thickBot="1" x14ac:dyDescent="0.3">
      <c r="A83" s="23"/>
      <c r="B83" s="21"/>
      <c r="C83" s="66"/>
      <c r="D83" s="32"/>
      <c r="E83" s="7"/>
      <c r="F83" s="7"/>
      <c r="G83" s="7"/>
      <c r="H83" s="7"/>
      <c r="I83" s="7"/>
      <c r="J83" s="7"/>
      <c r="K83" s="8"/>
    </row>
    <row r="84" spans="1:13" ht="15.75" thickBot="1" x14ac:dyDescent="0.3">
      <c r="A84" s="28" t="s">
        <v>68</v>
      </c>
      <c r="B84" s="29"/>
      <c r="C84" s="51"/>
      <c r="D84" s="67"/>
      <c r="E84" s="67">
        <v>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78">
        <v>0</v>
      </c>
    </row>
    <row r="85" spans="1:13" ht="30" x14ac:dyDescent="0.25">
      <c r="A85" s="19" t="s">
        <v>69</v>
      </c>
      <c r="B85" s="21"/>
      <c r="C85" s="50">
        <v>0</v>
      </c>
      <c r="D85" s="46"/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53">
        <f t="shared" ref="K85:K90" si="24">SUM(E85:E85)</f>
        <v>0</v>
      </c>
    </row>
    <row r="86" spans="1:13" ht="30" x14ac:dyDescent="0.25">
      <c r="A86" s="20" t="s">
        <v>70</v>
      </c>
      <c r="B86" s="21"/>
      <c r="C86" s="48">
        <v>0</v>
      </c>
      <c r="D86" s="5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3">
        <f t="shared" si="24"/>
        <v>0</v>
      </c>
    </row>
    <row r="87" spans="1:13" ht="30.75" thickBot="1" x14ac:dyDescent="0.3">
      <c r="A87" s="20" t="s">
        <v>71</v>
      </c>
      <c r="B87" s="21"/>
      <c r="C87" s="68"/>
      <c r="D87" s="8"/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53">
        <f t="shared" si="24"/>
        <v>0</v>
      </c>
      <c r="M87" s="11"/>
    </row>
    <row r="88" spans="1:13" ht="15.75" thickBot="1" x14ac:dyDescent="0.3">
      <c r="A88" s="19" t="s">
        <v>72</v>
      </c>
      <c r="C88" s="69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53">
        <f t="shared" si="24"/>
        <v>0</v>
      </c>
    </row>
    <row r="89" spans="1:13" x14ac:dyDescent="0.25">
      <c r="A89" s="22" t="s">
        <v>73</v>
      </c>
      <c r="B89" s="21"/>
      <c r="C89" s="63">
        <v>0</v>
      </c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53">
        <f t="shared" si="24"/>
        <v>0</v>
      </c>
    </row>
    <row r="90" spans="1:13" x14ac:dyDescent="0.25">
      <c r="A90" s="22" t="s">
        <v>74</v>
      </c>
      <c r="C90" s="70"/>
      <c r="D90" s="56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3">
        <f t="shared" si="24"/>
        <v>0</v>
      </c>
    </row>
    <row r="91" spans="1:13" x14ac:dyDescent="0.25">
      <c r="A91" s="22"/>
      <c r="C91" s="72">
        <v>0</v>
      </c>
      <c r="D91" s="71"/>
      <c r="E91" s="8"/>
      <c r="F91" s="8"/>
      <c r="G91" s="8"/>
      <c r="H91" s="8"/>
      <c r="I91" s="8"/>
      <c r="J91" s="8"/>
      <c r="K91" s="8"/>
    </row>
    <row r="92" spans="1:13" ht="15.75" thickBot="1" x14ac:dyDescent="0.3">
      <c r="A92" s="22"/>
      <c r="C92" s="73"/>
      <c r="D92" s="8"/>
      <c r="E92" s="8"/>
      <c r="F92" s="8"/>
      <c r="G92" s="8"/>
      <c r="H92" s="8"/>
      <c r="I92" s="8"/>
      <c r="J92" s="8"/>
      <c r="K92" s="8"/>
    </row>
    <row r="93" spans="1:13" ht="15.75" thickBot="1" x14ac:dyDescent="0.3">
      <c r="A93" s="30" t="s">
        <v>75</v>
      </c>
      <c r="C93" s="74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/>
      <c r="K93" s="67">
        <v>0</v>
      </c>
    </row>
    <row r="94" spans="1:13" ht="30.75" thickBot="1" x14ac:dyDescent="0.3">
      <c r="A94" s="20" t="s">
        <v>76</v>
      </c>
      <c r="B94" s="21"/>
      <c r="C94" s="76">
        <v>0</v>
      </c>
      <c r="D94" s="76"/>
      <c r="E94" s="76">
        <v>0</v>
      </c>
      <c r="F94" s="76"/>
      <c r="G94" s="76"/>
      <c r="H94" s="76"/>
      <c r="I94" s="76"/>
      <c r="J94" s="76"/>
      <c r="K94" s="76">
        <v>0</v>
      </c>
      <c r="M94" s="11"/>
    </row>
    <row r="95" spans="1:13" ht="15.75" thickTop="1" x14ac:dyDescent="0.25">
      <c r="A95" s="26" t="s">
        <v>77</v>
      </c>
      <c r="B95" s="27"/>
      <c r="C95" s="75">
        <v>0</v>
      </c>
      <c r="D95" s="75"/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M95" s="11"/>
    </row>
    <row r="96" spans="1:13" x14ac:dyDescent="0.25">
      <c r="A96" s="45"/>
      <c r="B96" s="34"/>
      <c r="C96" s="35"/>
      <c r="D96" s="36"/>
      <c r="E96" s="38"/>
      <c r="F96" s="38"/>
      <c r="G96" s="38"/>
      <c r="H96" s="38"/>
      <c r="I96" s="38"/>
      <c r="J96" s="38"/>
      <c r="K96" s="46"/>
      <c r="M96" s="11"/>
    </row>
    <row r="97" spans="1:13" ht="21" customHeight="1" thickBot="1" x14ac:dyDescent="0.3">
      <c r="A97" s="44" t="s">
        <v>78</v>
      </c>
      <c r="B97" s="31"/>
      <c r="C97" s="77">
        <f>+C82+C95</f>
        <v>446262545</v>
      </c>
      <c r="D97" s="77">
        <f>+D82+D95</f>
        <v>414954200</v>
      </c>
      <c r="E97" s="77">
        <f t="shared" ref="E97" si="25">+E82+E95</f>
        <v>16479663.539999999</v>
      </c>
      <c r="F97" s="77">
        <f>+F82+F95</f>
        <v>17512180.619999997</v>
      </c>
      <c r="G97" s="77">
        <f t="shared" ref="G97" si="26">+G82+G95</f>
        <v>20454658.190000001</v>
      </c>
      <c r="H97" s="77">
        <f>+H82+H95</f>
        <v>22618377.590000004</v>
      </c>
      <c r="I97" s="77">
        <f>+I82+I95</f>
        <v>36296138.420000002</v>
      </c>
      <c r="J97" s="77">
        <f>+J82+J95</f>
        <v>25555300.330000002</v>
      </c>
      <c r="K97" s="77">
        <f>+K82+K95</f>
        <v>138916318.69</v>
      </c>
      <c r="M97" s="11"/>
    </row>
    <row r="98" spans="1:13" ht="15.75" thickTop="1" x14ac:dyDescent="0.25">
      <c r="A98" s="10" t="s">
        <v>84</v>
      </c>
      <c r="K98" s="11"/>
    </row>
    <row r="99" spans="1:13" x14ac:dyDescent="0.25">
      <c r="A99" s="2" t="s">
        <v>85</v>
      </c>
      <c r="E99" s="3"/>
      <c r="F99" s="3"/>
      <c r="G99" s="3"/>
      <c r="H99" s="3"/>
      <c r="I99" s="3"/>
      <c r="J99" s="3"/>
      <c r="K99" s="3"/>
    </row>
    <row r="100" spans="1:13" x14ac:dyDescent="0.25">
      <c r="A100" s="2" t="s">
        <v>86</v>
      </c>
      <c r="E100" s="11"/>
      <c r="F100" s="11"/>
      <c r="G100" s="11"/>
      <c r="H100" s="11"/>
      <c r="I100" s="11"/>
      <c r="J100" s="11"/>
      <c r="K100" s="11"/>
    </row>
    <row r="101" spans="1:13" x14ac:dyDescent="0.25">
      <c r="A101" s="2" t="s">
        <v>87</v>
      </c>
    </row>
    <row r="102" spans="1:13" x14ac:dyDescent="0.25">
      <c r="A102" s="2" t="s">
        <v>88</v>
      </c>
    </row>
    <row r="103" spans="1:13" x14ac:dyDescent="0.25">
      <c r="A103" s="2" t="s">
        <v>89</v>
      </c>
    </row>
    <row r="104" spans="1:13" x14ac:dyDescent="0.25">
      <c r="A104" s="2" t="s">
        <v>93</v>
      </c>
    </row>
    <row r="105" spans="1:13" x14ac:dyDescent="0.25">
      <c r="A105" s="2"/>
    </row>
    <row r="106" spans="1:13" x14ac:dyDescent="0.25">
      <c r="A106" s="2"/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ht="70.5" customHeight="1" x14ac:dyDescent="0.25">
      <c r="A115" s="2"/>
    </row>
  </sheetData>
  <mergeCells count="6">
    <mergeCell ref="E13:K13"/>
    <mergeCell ref="A9:L9"/>
    <mergeCell ref="A8:L8"/>
    <mergeCell ref="A10:L10"/>
    <mergeCell ref="A11:L11"/>
    <mergeCell ref="A12:L12"/>
  </mergeCells>
  <printOptions horizontalCentered="1"/>
  <pageMargins left="0.70866141732283472" right="0.70866141732283472" top="0.15748031496062992" bottom="0.15748031496062992" header="0.11811023622047245" footer="0.11811023622047245"/>
  <pageSetup scale="58" fitToHeight="0" orientation="landscape" r:id="rId1"/>
  <headerFooter>
    <oddFooter>Página &amp;P</oddFooter>
  </headerFooter>
  <rowBreaks count="2" manualBreakCount="2">
    <brk id="49" max="11" man="1"/>
    <brk id="78" max="11" man="1"/>
  </rowBreaks>
  <ignoredErrors>
    <ignoredError sqref="E69 E74 K33 K43 K83:K96 K70:K76 K78:K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2025-07-07T15:50:33Z</cp:lastPrinted>
  <dcterms:created xsi:type="dcterms:W3CDTF">2018-04-17T18:57:16Z</dcterms:created>
  <dcterms:modified xsi:type="dcterms:W3CDTF">2025-07-09T14:31:39Z</dcterms:modified>
  <cp:category/>
  <cp:contentStatus/>
</cp:coreProperties>
</file>